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K-SBS1\data\kysela\Sara Schurtz Lewis\Spreadsheets - KEEP\"/>
    </mc:Choice>
  </mc:AlternateContent>
  <xr:revisionPtr revIDLastSave="0" documentId="13_ncr:1_{9A1CA7A6-A794-4D65-8437-CE52A4A26167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Top 50 Wines" sheetId="11" r:id="rId1"/>
    <sheet name="Top 20 Beers" sheetId="1" r:id="rId2"/>
  </sheets>
  <definedNames>
    <definedName name="_xlnm.Print_Titles" localSheetId="0">'Top 50 Wines'!$1:$5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C28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  <c r="E59" i="11"/>
  <c r="E58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6" i="11"/>
  <c r="E56" i="11" l="1"/>
</calcChain>
</file>

<file path=xl/sharedStrings.xml><?xml version="1.0" encoding="utf-8"?>
<sst xmlns="http://schemas.openxmlformats.org/spreadsheetml/2006/main" count="266" uniqueCount="156">
  <si>
    <t>Description</t>
  </si>
  <si>
    <t>Country</t>
  </si>
  <si>
    <t>RED</t>
  </si>
  <si>
    <t>FRANCE</t>
  </si>
  <si>
    <t>WHITE</t>
  </si>
  <si>
    <t>ROSE</t>
  </si>
  <si>
    <t>USA</t>
  </si>
  <si>
    <t>ITALY</t>
  </si>
  <si>
    <t>SPAIN</t>
  </si>
  <si>
    <t>ARGENTINA</t>
  </si>
  <si>
    <t>SPARKLING</t>
  </si>
  <si>
    <t>S. AFRICA</t>
  </si>
  <si>
    <t>GERMANY</t>
  </si>
  <si>
    <t>AUSTRALIA</t>
  </si>
  <si>
    <t>PORTUGAL</t>
  </si>
  <si>
    <t>Escutcheon, Fancy Clancy's Pilsner 15.5G</t>
  </si>
  <si>
    <t>Escutcheon, Fancy Clancy's Pilsner 5.17G</t>
  </si>
  <si>
    <t>Escutcheon, Fancy Clancy's Pilsner 6/4/16oz (CANS)</t>
  </si>
  <si>
    <t>Escutcheon, Slip Angle NEIPA 6/4/16oz (CANS)</t>
  </si>
  <si>
    <t>AUSTRIA</t>
  </si>
  <si>
    <t>Jackie O's, Chomolungma, Honey Nut 4/6/12oz (CANS)</t>
  </si>
  <si>
    <t>Jackie O's, Mystic Mama, IPA 4/6/12oz (CANS)</t>
  </si>
  <si>
    <t>Jackie O's, Razz Wheat, Wheat Ale 4/6/12oz (CANS)</t>
  </si>
  <si>
    <t>Jackie O's, See Foam, IPA 4/6/12oz (CANS)</t>
  </si>
  <si>
    <t>Jackie O's, Who Cooks For You, IPA 4/6/12oz (CANS)</t>
  </si>
  <si>
    <t>NEW ZEALAND</t>
  </si>
  <si>
    <t>RJ Rockers, Son of a Peach 15.5 G</t>
  </si>
  <si>
    <t>RJ Rockers, Son of a Peach 4/6/12oz (CANS)</t>
  </si>
  <si>
    <t>Hugl, Gruner Veltliner 12/1.0L</t>
  </si>
  <si>
    <t>Maipe, Malbec BIB 3 Liters 4/3L</t>
  </si>
  <si>
    <t>Weinkeller Erbach, Riesling 12/1.0L</t>
  </si>
  <si>
    <t>Wimmer, Gruner Veltliner 12/1.0L</t>
  </si>
  <si>
    <t>Pomerols, Petite Frog, Picpoul, Lang., BIB 4/3L</t>
  </si>
  <si>
    <t>Pomerols, Picpoul de Pinet (HB &amp; Beauvignac) 12/750ml</t>
  </si>
  <si>
    <t>Pomerols, Picpoul de Pinet (HB &amp; Beauvignac) 6/1.5L</t>
  </si>
  <si>
    <t>Type</t>
  </si>
  <si>
    <t>% of total wine sales</t>
  </si>
  <si>
    <t>% of total sales</t>
  </si>
  <si>
    <t>% of total WINE sales</t>
  </si>
  <si>
    <t>Rank</t>
  </si>
  <si>
    <t>#1</t>
  </si>
  <si>
    <t>#4</t>
  </si>
  <si>
    <t>#6</t>
  </si>
  <si>
    <t>#2</t>
  </si>
  <si>
    <t>#3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</si>
  <si>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</si>
  <si>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</si>
  <si>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</si>
  <si>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</si>
  <si>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</si>
  <si>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</si>
  <si>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</si>
  <si>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</si>
  <si>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</si>
  <si>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</si>
  <si>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</si>
  <si>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</si>
  <si>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</si>
  <si>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</si>
  <si>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</si>
  <si>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</si>
  <si>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</si>
  <si>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</si>
  <si>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</si>
  <si>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</si>
  <si>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</si>
  <si>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</si>
  <si>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</si>
  <si>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</si>
  <si>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</si>
  <si>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</si>
  <si>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</si>
  <si>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</si>
  <si>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</si>
  <si>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</si>
  <si>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</si>
  <si>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</si>
  <si>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</si>
  <si>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</si>
  <si>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</si>
  <si>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</si>
  <si>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</si>
  <si>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</si>
  <si>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</si>
  <si>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</si>
  <si>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</si>
  <si>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</si>
  <si>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</si>
  <si>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</si>
  <si>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</si>
  <si>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KYSELA PERE et FILS, LTD</t>
  </si>
  <si>
    <t>All figures in 9-liter cases</t>
  </si>
  <si>
    <t>All figures in 2.25 gallon CE's</t>
  </si>
  <si>
    <t>% of total BEER sales</t>
  </si>
  <si>
    <t>CE's sold</t>
  </si>
  <si>
    <t>TOTALS</t>
  </si>
  <si>
    <t>Top 20 beers</t>
  </si>
  <si>
    <t>Total Beer Sales</t>
  </si>
  <si>
    <t>Total Sales</t>
  </si>
  <si>
    <t>Top 50 Total 9-liter cases</t>
  </si>
  <si>
    <r>
      <t xml:space="preserve">Top 50 </t>
    </r>
    <r>
      <rPr>
        <b/>
        <sz val="12"/>
        <color rgb="FFFF0000"/>
        <rFont val="Calibri"/>
        <family val="2"/>
        <scheme val="minor"/>
      </rPr>
      <t>WINE</t>
    </r>
    <r>
      <rPr>
        <b/>
        <sz val="12"/>
        <color indexed="8"/>
        <rFont val="Calibri"/>
        <family val="2"/>
        <scheme val="minor"/>
      </rPr>
      <t xml:space="preserve"> SKU's - 2020</t>
    </r>
  </si>
  <si>
    <t>2020 9L Cases sold</t>
  </si>
  <si>
    <r>
      <t xml:space="preserve">Top 20 </t>
    </r>
    <r>
      <rPr>
        <b/>
        <sz val="12"/>
        <color rgb="FFFF0000"/>
        <rFont val="Calibri"/>
        <family val="2"/>
        <scheme val="minor"/>
      </rPr>
      <t>BEER</t>
    </r>
    <r>
      <rPr>
        <b/>
        <sz val="12"/>
        <color indexed="8"/>
        <rFont val="Calibri"/>
        <family val="2"/>
        <scheme val="minor"/>
      </rPr>
      <t xml:space="preserve"> SKU's - 2020</t>
    </r>
  </si>
  <si>
    <t>Tiza, Tempranillo 4/3.0L</t>
  </si>
  <si>
    <t>Chakana, Malbec 6/750ml</t>
  </si>
  <si>
    <t>Montebuena, Rioja 12/750ml</t>
  </si>
  <si>
    <t>Rubus, Old Vine Zinfandel, Lodi 12/750ml</t>
  </si>
  <si>
    <t>Burgo Viejo, Rioja, Crianza 12/750ml</t>
  </si>
  <si>
    <t>Grand Veneur (Dom.), CDR, Les Champauvins 12/750ml</t>
  </si>
  <si>
    <t>Reverdy (Jean), Sancerre Blanc 12/750ml</t>
  </si>
  <si>
    <t>Maipe, Malbec 12/750ml</t>
  </si>
  <si>
    <t>Thorn Clarke, Milton Park, Shiraz 12/750ml</t>
  </si>
  <si>
    <t>Lexicon, Sauvignon Blanc 12/750ml</t>
  </si>
  <si>
    <t>Thorn Clarke, Shotfire, Shiraz 12/750ml</t>
  </si>
  <si>
    <t>Rinaldi, Moscato d' Asti (white) 12/750ml</t>
  </si>
  <si>
    <t>Rubus, Cab. Sauv., AVA California 12/750ml</t>
  </si>
  <si>
    <t>Guillaume de Guers, Picpoul de Pinet 12/750ml</t>
  </si>
  <si>
    <t>Cortenova, Pinot Grigio 12/750ml</t>
  </si>
  <si>
    <t>Segries (Ch.), CDR, Rouge 12/750ml</t>
  </si>
  <si>
    <t>Palacio del Burgo, Tinto 12/750ml</t>
  </si>
  <si>
    <t>Praia (Aveleda), Vinho Verde 12/750ml</t>
  </si>
  <si>
    <t>Balducci's, Pinot Grigio 12/750ml</t>
  </si>
  <si>
    <t>Finca del Castillo, Tempranillo, La Mancha 12/750ml</t>
  </si>
  <si>
    <t>Fefinanes (Albarino de), Albarino 12/750ml</t>
  </si>
  <si>
    <t>Gaudrelle, Clos le Vigneau, Vouvray 12/750ml</t>
  </si>
  <si>
    <t>Alain de la Treille, Le Rose 12/750ml</t>
  </si>
  <si>
    <t>Jip Jip Rocks, Shiraz 12/750ml</t>
  </si>
  <si>
    <t>Cholila Ranch, Malbec 12/750ml</t>
  </si>
  <si>
    <t>Rinaldi, ReDream 12/750ml</t>
  </si>
  <si>
    <t>A.Jaume, Domaine du Clos de Sixte, Lirac 12/750ml</t>
  </si>
  <si>
    <t>Lima, Vinho Verde 12/750ml</t>
  </si>
  <si>
    <t>Castelmaure, Corbieres, Vin-Gris (Rose) 12/750ml</t>
  </si>
  <si>
    <t>Alain de la Treille, Pinot Noir 12/750ml</t>
  </si>
  <si>
    <t>Avatar, Malbec 12/750ml</t>
  </si>
  <si>
    <t>Thorn Clarke, Terra Barossa, Shiraz 12/750ml</t>
  </si>
  <si>
    <t>Rubus, Barossa Shiraz 12/750ml</t>
  </si>
  <si>
    <t>Ornato, Pinot Grigio delle Venezie 12/750ml</t>
  </si>
  <si>
    <t>Rubus, Pinot Noir 12/750ml</t>
  </si>
  <si>
    <t>Palacio del Burgo, Rioja, Reserva 12/750ml</t>
  </si>
  <si>
    <t>Segries (Ch.), Tavel, Rose 12/750ml</t>
  </si>
  <si>
    <t>Valminor, Albarino, Rias Baixas 12/750ml</t>
  </si>
  <si>
    <t>Grand Veneur (Dom.), CDR Rouge 12/750ml</t>
  </si>
  <si>
    <t>Riebeek, Chardonnay 12/750ml</t>
  </si>
  <si>
    <t>Lima, Vinho Verde, Rose 12/750ml</t>
  </si>
  <si>
    <t>El Cortijillo, Tempranillo, La Mancha 12/750ml</t>
  </si>
  <si>
    <t>Tres Ojos, Garnacha, Calatayud 12/750ml</t>
  </si>
  <si>
    <t>Valley Lager 15.5G (KEG KRAFT)</t>
  </si>
  <si>
    <t>Perennial, Abraxas Chocolate Stout 12/750ml</t>
  </si>
  <si>
    <t>Perennial, Abraxas Chocolate Stout 5.17G</t>
  </si>
  <si>
    <t>Jackie O's, Java the Stout 4/6/12oz (CANS)</t>
  </si>
  <si>
    <t>Alesatian, HopSneeze, Gen2 IPA 6/4/16oz (CANS)</t>
  </si>
  <si>
    <t>Four Winds, Nectarous Dry-Hopped Sour 6/4/16oz (CANS)</t>
  </si>
  <si>
    <t>Four Winds, Juxtapose Wild IPA 6/4/16oz (CANS)</t>
  </si>
  <si>
    <t>RJ Rockers, Son of a Peach Hard Seltzer 4/6/12oz (CANS)</t>
  </si>
  <si>
    <t>Escutcheon, Habermehl's Oktoberfest Lager 15.5G</t>
  </si>
  <si>
    <t>CE's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</si>
</sst>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indexed="8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2" fillId="0" borderId="0"/>
    <xf numFmtId="9" fontId="1" fillId="0" borderId="0" applyFont="0" applyFill="0" applyBorder="0" applyAlignment="0" applyProtection="0">
      <alignment vertical="top"/>
    </xf>
  </cellStyleXfs>
  <cellXfs count="37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top"/>
    </xf>
    <xf numFmtId="0" fontId="4" fillId="0" borderId="1" xfId="0" applyFont="1" applyBorder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10" fontId="9" fillId="0" borderId="1" xfId="3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10" fontId="9" fillId="0" borderId="0" xfId="3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0" borderId="0" xfId="0" applyFont="1">
      <alignment vertical="top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>
      <alignment vertical="top"/>
    </xf>
    <xf numFmtId="2" fontId="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>
      <alignment vertical="top"/>
    </xf>
    <xf numFmtId="0" fontId="6" fillId="0" borderId="0" xfId="0" applyFont="1" applyAlignment="1">
      <alignment horizontal="center" vertical="top" wrapText="1"/>
    </xf>
    <xf numFmtId="37" fontId="4" fillId="0" borderId="0" xfId="1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 indent="1"/>
    </xf>
    <xf numFmtId="0" fontId="5" fillId="0" borderId="0" xfId="0" applyFont="1" applyAlignment="1">
      <alignment horizontal="center" vertical="top"/>
    </xf>
    <xf numFmtId="10" fontId="9" fillId="0" borderId="0" xfId="3" applyNumberFormat="1" applyFont="1" applyAlignment="1">
      <alignment horizontal="center" vertical="top"/>
    </xf>
    <xf numFmtId="10" fontId="10" fillId="0" borderId="1" xfId="3" applyNumberFormat="1" applyFont="1" applyBorder="1" applyAlignment="1">
      <alignment horizontal="righ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Normal="100" workbookViewId="0">
      <selection activeCell="E59" sqref="E59"/>
    </sheetView>
  </sheetViews>
  <sheetFormatPr defaultRowHeight="15.75" x14ac:dyDescent="0.2"/>
  <cols>
    <col min="1" max="1" width="8.42578125" style="4" customWidth="1"/>
    <col min="2" max="2" width="15.85546875" style="4" customWidth="1"/>
    <col min="3" max="3" width="12.5703125" style="4" customWidth="1"/>
    <col min="4" max="4" width="54.7109375" style="4" bestFit="1" customWidth="1"/>
    <col min="5" max="5" width="14.140625" style="13" bestFit="1" customWidth="1"/>
    <col min="6" max="6" width="12.85546875" style="9" customWidth="1"/>
    <col min="7" max="7" width="12.85546875" style="15" customWidth="1"/>
    <col min="8" max="16384" width="9.140625" style="4"/>
  </cols>
  <sheetData>
    <row r="1" spans="1:7" x14ac:dyDescent="0.2">
      <c r="A1" s="8" t="s">
        <v>90</v>
      </c>
    </row>
    <row r="2" spans="1:7" x14ac:dyDescent="0.2">
      <c r="A2" s="8" t="s">
        <v>100</v>
      </c>
    </row>
    <row r="3" spans="1:7" x14ac:dyDescent="0.2">
      <c r="A3" s="16" t="s">
        <v>91</v>
      </c>
    </row>
    <row r="5" spans="1:7" s="7" customFormat="1" ht="31.5" x14ac:dyDescent="0.2">
      <c r="A5" s="20" t="s">
        <v>39</v>
      </c>
      <c r="B5" s="20" t="s">
        <v>1</v>
      </c>
      <c r="C5" s="20" t="s">
        <v>35</v>
      </c>
      <c r="D5" s="20" t="s">
        <v>0</v>
      </c>
      <c r="E5" s="21" t="s">
        <v>101</v>
      </c>
      <c r="F5" s="22" t="s">
        <v>38</v>
      </c>
      <c r="G5" s="36" t="s">
        <v>37</v>
      </c>
    </row>
    <row r="6" spans="1:7" x14ac:dyDescent="0.2">
      <c r="A6" s="5" t="s">
        <v>40</v>
      </c>
      <c r="B6" s="5" t="s">
        <v>3</v>
      </c>
      <c r="C6" s="5" t="s">
        <v>4</v>
      </c>
      <c r="D6" s="5" t="s">
        <v>33</v>
      </c>
      <c r="E6" s="14">
        <v>48894.654000000002</v>
      </c>
      <c r="F6" s="12">
        <f>E6/263117</f>
        <v>0.1858285629586838</v>
      </c>
      <c r="G6" s="12">
        <f>E6/284981</f>
        <v>0.17157162758218969</v>
      </c>
    </row>
    <row r="7" spans="1:7" x14ac:dyDescent="0.2">
      <c r="A7" s="5" t="s">
        <v>43</v>
      </c>
      <c r="B7" s="5" t="s">
        <v>3</v>
      </c>
      <c r="C7" s="5" t="s">
        <v>4</v>
      </c>
      <c r="D7" s="5" t="s">
        <v>32</v>
      </c>
      <c r="E7" s="14">
        <v>12048.666666666688</v>
      </c>
      <c r="F7" s="12">
        <f t="shared" ref="F7:F55" si="0">E7/263117</f>
        <v>4.5792049417812945E-2</v>
      </c>
      <c r="G7" s="12">
        <f t="shared" ref="G7:G55" si="1">E7/284981</f>
        <v>4.2278841981278362E-2</v>
      </c>
    </row>
    <row r="8" spans="1:7" x14ac:dyDescent="0.2">
      <c r="A8" s="5" t="s">
        <v>44</v>
      </c>
      <c r="B8" s="5" t="s">
        <v>19</v>
      </c>
      <c r="C8" s="5" t="s">
        <v>4</v>
      </c>
      <c r="D8" s="5" t="s">
        <v>28</v>
      </c>
      <c r="E8" s="14">
        <v>9355.5480000000443</v>
      </c>
      <c r="F8" s="12">
        <f t="shared" si="0"/>
        <v>3.5556607896867341E-2</v>
      </c>
      <c r="G8" s="12">
        <f t="shared" si="1"/>
        <v>3.2828672788712383E-2</v>
      </c>
    </row>
    <row r="9" spans="1:7" x14ac:dyDescent="0.2">
      <c r="A9" s="5" t="s">
        <v>41</v>
      </c>
      <c r="B9" s="5" t="s">
        <v>8</v>
      </c>
      <c r="C9" s="5" t="s">
        <v>2</v>
      </c>
      <c r="D9" s="5" t="s">
        <v>105</v>
      </c>
      <c r="E9" s="14">
        <v>8486.4029999999984</v>
      </c>
      <c r="F9" s="12">
        <f t="shared" si="0"/>
        <v>3.2253343569590712E-2</v>
      </c>
      <c r="G9" s="12">
        <f t="shared" si="1"/>
        <v>2.9778837887438105E-2</v>
      </c>
    </row>
    <row r="10" spans="1:7" x14ac:dyDescent="0.2">
      <c r="A10" s="5" t="s">
        <v>45</v>
      </c>
      <c r="B10" s="5" t="s">
        <v>6</v>
      </c>
      <c r="C10" s="5" t="s">
        <v>2</v>
      </c>
      <c r="D10" s="5" t="s">
        <v>106</v>
      </c>
      <c r="E10" s="14">
        <v>5064.5759999999982</v>
      </c>
      <c r="F10" s="12">
        <f t="shared" si="0"/>
        <v>1.924837999825172E-2</v>
      </c>
      <c r="G10" s="12">
        <f t="shared" si="1"/>
        <v>1.7771626880388511E-2</v>
      </c>
    </row>
    <row r="11" spans="1:7" x14ac:dyDescent="0.2">
      <c r="A11" s="5" t="s">
        <v>42</v>
      </c>
      <c r="B11" s="5" t="s">
        <v>8</v>
      </c>
      <c r="C11" s="5" t="s">
        <v>2</v>
      </c>
      <c r="D11" s="5" t="s">
        <v>107</v>
      </c>
      <c r="E11" s="14">
        <v>4428.9039999999986</v>
      </c>
      <c r="F11" s="12">
        <f t="shared" si="0"/>
        <v>1.6832450962879626E-2</v>
      </c>
      <c r="G11" s="12">
        <f t="shared" si="1"/>
        <v>1.554105010509472E-2</v>
      </c>
    </row>
    <row r="12" spans="1:7" x14ac:dyDescent="0.2">
      <c r="A12" s="5" t="s">
        <v>46</v>
      </c>
      <c r="B12" s="5" t="s">
        <v>3</v>
      </c>
      <c r="C12" s="5" t="s">
        <v>2</v>
      </c>
      <c r="D12" s="5" t="s">
        <v>108</v>
      </c>
      <c r="E12" s="14">
        <v>4053.7480000000005</v>
      </c>
      <c r="F12" s="12">
        <f t="shared" si="0"/>
        <v>1.5406636591326295E-2</v>
      </c>
      <c r="G12" s="12">
        <f t="shared" si="1"/>
        <v>1.4224625501349215E-2</v>
      </c>
    </row>
    <row r="13" spans="1:7" x14ac:dyDescent="0.2">
      <c r="A13" s="5" t="s">
        <v>47</v>
      </c>
      <c r="B13" s="5" t="s">
        <v>3</v>
      </c>
      <c r="C13" s="5" t="s">
        <v>4</v>
      </c>
      <c r="D13" s="5" t="s">
        <v>109</v>
      </c>
      <c r="E13" s="14">
        <v>3874.3289999999984</v>
      </c>
      <c r="F13" s="12">
        <f t="shared" si="0"/>
        <v>1.4724738424351139E-2</v>
      </c>
      <c r="G13" s="12">
        <f t="shared" si="1"/>
        <v>1.3595043178317145E-2</v>
      </c>
    </row>
    <row r="14" spans="1:7" x14ac:dyDescent="0.2">
      <c r="A14" s="5" t="s">
        <v>48</v>
      </c>
      <c r="B14" s="5" t="s">
        <v>9</v>
      </c>
      <c r="C14" s="5" t="s">
        <v>2</v>
      </c>
      <c r="D14" s="5" t="s">
        <v>110</v>
      </c>
      <c r="E14" s="14">
        <v>3585.0779999999995</v>
      </c>
      <c r="F14" s="12">
        <f t="shared" si="0"/>
        <v>1.3625413789302855E-2</v>
      </c>
      <c r="G14" s="12">
        <f t="shared" si="1"/>
        <v>1.2580059723279797E-2</v>
      </c>
    </row>
    <row r="15" spans="1:7" x14ac:dyDescent="0.2">
      <c r="A15" s="5" t="s">
        <v>49</v>
      </c>
      <c r="B15" s="5" t="s">
        <v>13</v>
      </c>
      <c r="C15" s="5" t="s">
        <v>2</v>
      </c>
      <c r="D15" s="5" t="s">
        <v>111</v>
      </c>
      <c r="E15" s="14">
        <v>3313.6670000000004</v>
      </c>
      <c r="F15" s="12">
        <f t="shared" si="0"/>
        <v>1.2593891690768747E-2</v>
      </c>
      <c r="G15" s="12">
        <f t="shared" si="1"/>
        <v>1.1627676932848156E-2</v>
      </c>
    </row>
    <row r="16" spans="1:7" x14ac:dyDescent="0.2">
      <c r="A16" s="5" t="s">
        <v>50</v>
      </c>
      <c r="B16" s="5" t="s">
        <v>25</v>
      </c>
      <c r="C16" s="5" t="s">
        <v>4</v>
      </c>
      <c r="D16" s="5" t="s">
        <v>112</v>
      </c>
      <c r="E16" s="14">
        <v>2813.4200000000005</v>
      </c>
      <c r="F16" s="12">
        <f t="shared" si="0"/>
        <v>1.0692657638997103E-2</v>
      </c>
      <c r="G16" s="12">
        <f t="shared" si="1"/>
        <v>9.8723072766254607E-3</v>
      </c>
    </row>
    <row r="17" spans="1:7" x14ac:dyDescent="0.2">
      <c r="A17" s="5" t="s">
        <v>51</v>
      </c>
      <c r="B17" s="5" t="s">
        <v>13</v>
      </c>
      <c r="C17" s="5" t="s">
        <v>2</v>
      </c>
      <c r="D17" s="5" t="s">
        <v>113</v>
      </c>
      <c r="E17" s="14">
        <v>2722.0810000000001</v>
      </c>
      <c r="F17" s="12">
        <f t="shared" si="0"/>
        <v>1.0345515493107629E-2</v>
      </c>
      <c r="G17" s="12">
        <f t="shared" si="1"/>
        <v>9.551798190054776E-3</v>
      </c>
    </row>
    <row r="18" spans="1:7" x14ac:dyDescent="0.2">
      <c r="A18" s="5" t="s">
        <v>52</v>
      </c>
      <c r="B18" s="5" t="s">
        <v>7</v>
      </c>
      <c r="C18" s="5" t="s">
        <v>10</v>
      </c>
      <c r="D18" s="5" t="s">
        <v>114</v>
      </c>
      <c r="E18" s="14">
        <v>2718.9130000000005</v>
      </c>
      <c r="F18" s="12">
        <f t="shared" si="0"/>
        <v>1.0333475222049509E-2</v>
      </c>
      <c r="G18" s="12">
        <f t="shared" si="1"/>
        <v>9.5406816594790552E-3</v>
      </c>
    </row>
    <row r="19" spans="1:7" x14ac:dyDescent="0.2">
      <c r="A19" s="5" t="s">
        <v>53</v>
      </c>
      <c r="B19" s="5" t="s">
        <v>6</v>
      </c>
      <c r="C19" s="5" t="s">
        <v>2</v>
      </c>
      <c r="D19" s="5" t="s">
        <v>115</v>
      </c>
      <c r="E19" s="14">
        <v>2638.0040000000017</v>
      </c>
      <c r="F19" s="12">
        <f t="shared" si="0"/>
        <v>1.0025973236240918E-2</v>
      </c>
      <c r="G19" s="12">
        <f t="shared" si="1"/>
        <v>9.2567715040651893E-3</v>
      </c>
    </row>
    <row r="20" spans="1:7" x14ac:dyDescent="0.2">
      <c r="A20" s="5" t="s">
        <v>54</v>
      </c>
      <c r="B20" s="5" t="s">
        <v>3</v>
      </c>
      <c r="C20" s="5" t="s">
        <v>4</v>
      </c>
      <c r="D20" s="5" t="s">
        <v>116</v>
      </c>
      <c r="E20" s="14">
        <v>2450</v>
      </c>
      <c r="F20" s="12">
        <f t="shared" si="0"/>
        <v>9.311446998863623E-3</v>
      </c>
      <c r="G20" s="12">
        <f t="shared" si="1"/>
        <v>8.5970643656945542E-3</v>
      </c>
    </row>
    <row r="21" spans="1:7" x14ac:dyDescent="0.2">
      <c r="A21" s="5" t="s">
        <v>55</v>
      </c>
      <c r="B21" s="5" t="s">
        <v>7</v>
      </c>
      <c r="C21" s="5" t="s">
        <v>4</v>
      </c>
      <c r="D21" s="5" t="s">
        <v>117</v>
      </c>
      <c r="E21" s="14">
        <v>2329.4990000000007</v>
      </c>
      <c r="F21" s="12">
        <f t="shared" si="0"/>
        <v>8.8534720295533956E-3</v>
      </c>
      <c r="G21" s="12">
        <f t="shared" si="1"/>
        <v>8.1742256501310638E-3</v>
      </c>
    </row>
    <row r="22" spans="1:7" x14ac:dyDescent="0.2">
      <c r="A22" s="5" t="s">
        <v>56</v>
      </c>
      <c r="B22" s="5" t="s">
        <v>3</v>
      </c>
      <c r="C22" s="5" t="s">
        <v>2</v>
      </c>
      <c r="D22" s="5" t="s">
        <v>118</v>
      </c>
      <c r="E22" s="14">
        <v>2320.25</v>
      </c>
      <c r="F22" s="12">
        <f t="shared" si="0"/>
        <v>8.8183203669850302E-3</v>
      </c>
      <c r="G22" s="12">
        <f t="shared" si="1"/>
        <v>8.141770854899099E-3</v>
      </c>
    </row>
    <row r="23" spans="1:7" x14ac:dyDescent="0.2">
      <c r="A23" s="5" t="s">
        <v>57</v>
      </c>
      <c r="B23" s="5" t="s">
        <v>8</v>
      </c>
      <c r="C23" s="5" t="s">
        <v>2</v>
      </c>
      <c r="D23" s="5" t="s">
        <v>103</v>
      </c>
      <c r="E23" s="14">
        <v>2211.0000000000036</v>
      </c>
      <c r="F23" s="12">
        <f t="shared" si="0"/>
        <v>8.4031058426479611E-3</v>
      </c>
      <c r="G23" s="12">
        <f t="shared" si="1"/>
        <v>7.7584119643064053E-3</v>
      </c>
    </row>
    <row r="24" spans="1:7" x14ac:dyDescent="0.2">
      <c r="A24" s="5" t="s">
        <v>58</v>
      </c>
      <c r="B24" s="5" t="s">
        <v>8</v>
      </c>
      <c r="C24" s="5" t="s">
        <v>2</v>
      </c>
      <c r="D24" s="5" t="s">
        <v>119</v>
      </c>
      <c r="E24" s="14">
        <v>2176.0820000000003</v>
      </c>
      <c r="F24" s="12">
        <f t="shared" si="0"/>
        <v>8.2703968196657773E-3</v>
      </c>
      <c r="G24" s="12">
        <f t="shared" si="1"/>
        <v>7.6358844975629968E-3</v>
      </c>
    </row>
    <row r="25" spans="1:7" x14ac:dyDescent="0.2">
      <c r="A25" s="5" t="s">
        <v>59</v>
      </c>
      <c r="B25" s="5" t="s">
        <v>14</v>
      </c>
      <c r="C25" s="5" t="s">
        <v>4</v>
      </c>
      <c r="D25" s="5" t="s">
        <v>120</v>
      </c>
      <c r="E25" s="14">
        <v>2125.5830000000001</v>
      </c>
      <c r="F25" s="12">
        <f t="shared" si="0"/>
        <v>8.0784707943614437E-3</v>
      </c>
      <c r="G25" s="12">
        <f t="shared" si="1"/>
        <v>7.4586832104596452E-3</v>
      </c>
    </row>
    <row r="26" spans="1:7" x14ac:dyDescent="0.2">
      <c r="A26" s="5" t="s">
        <v>60</v>
      </c>
      <c r="B26" s="5" t="s">
        <v>8</v>
      </c>
      <c r="C26" s="5" t="s">
        <v>2</v>
      </c>
      <c r="D26" s="5" t="s">
        <v>145</v>
      </c>
      <c r="E26" s="14">
        <v>1938.9150000000004</v>
      </c>
      <c r="F26" s="12">
        <f t="shared" si="0"/>
        <v>7.3690221460414968E-3</v>
      </c>
      <c r="G26" s="12">
        <f t="shared" si="1"/>
        <v>6.8036641039227195E-3</v>
      </c>
    </row>
    <row r="27" spans="1:7" x14ac:dyDescent="0.2">
      <c r="A27" s="5" t="s">
        <v>61</v>
      </c>
      <c r="B27" s="5" t="s">
        <v>8</v>
      </c>
      <c r="C27" s="5" t="s">
        <v>2</v>
      </c>
      <c r="D27" s="5" t="s">
        <v>144</v>
      </c>
      <c r="E27" s="14">
        <v>1762.586</v>
      </c>
      <c r="F27" s="12">
        <f t="shared" si="0"/>
        <v>6.6988678040567507E-3</v>
      </c>
      <c r="G27" s="12">
        <f t="shared" si="1"/>
        <v>6.1849246090090217E-3</v>
      </c>
    </row>
    <row r="28" spans="1:7" x14ac:dyDescent="0.2">
      <c r="A28" s="5" t="s">
        <v>62</v>
      </c>
      <c r="B28" s="5" t="s">
        <v>14</v>
      </c>
      <c r="C28" s="5" t="s">
        <v>5</v>
      </c>
      <c r="D28" s="5" t="s">
        <v>143</v>
      </c>
      <c r="E28" s="14">
        <v>1730.4190000000006</v>
      </c>
      <c r="F28" s="12">
        <f t="shared" si="0"/>
        <v>6.5766142058475904E-3</v>
      </c>
      <c r="G28" s="12">
        <f t="shared" si="1"/>
        <v>6.0720504173962494E-3</v>
      </c>
    </row>
    <row r="29" spans="1:7" x14ac:dyDescent="0.2">
      <c r="A29" s="5" t="s">
        <v>63</v>
      </c>
      <c r="B29" s="5" t="s">
        <v>11</v>
      </c>
      <c r="C29" s="5" t="s">
        <v>4</v>
      </c>
      <c r="D29" s="5" t="s">
        <v>142</v>
      </c>
      <c r="E29" s="14">
        <v>1717.4979999999998</v>
      </c>
      <c r="F29" s="12">
        <f t="shared" si="0"/>
        <v>6.5275067745527646E-3</v>
      </c>
      <c r="G29" s="12">
        <f t="shared" si="1"/>
        <v>6.0267105526333326E-3</v>
      </c>
    </row>
    <row r="30" spans="1:7" x14ac:dyDescent="0.2">
      <c r="A30" s="5" t="s">
        <v>64</v>
      </c>
      <c r="B30" s="5" t="s">
        <v>3</v>
      </c>
      <c r="C30" s="5" t="s">
        <v>2</v>
      </c>
      <c r="D30" s="5" t="s">
        <v>141</v>
      </c>
      <c r="E30" s="14">
        <v>1717.1650000000002</v>
      </c>
      <c r="F30" s="12">
        <f t="shared" si="0"/>
        <v>6.5262411778790434E-3</v>
      </c>
      <c r="G30" s="12">
        <f t="shared" si="1"/>
        <v>6.0255420536807726E-3</v>
      </c>
    </row>
    <row r="31" spans="1:7" x14ac:dyDescent="0.2">
      <c r="A31" s="5" t="s">
        <v>65</v>
      </c>
      <c r="B31" s="5" t="s">
        <v>8</v>
      </c>
      <c r="C31" s="5" t="s">
        <v>4</v>
      </c>
      <c r="D31" s="5" t="s">
        <v>140</v>
      </c>
      <c r="E31" s="14">
        <v>1715.1680000000001</v>
      </c>
      <c r="F31" s="12">
        <f t="shared" si="0"/>
        <v>6.5186513984273158E-3</v>
      </c>
      <c r="G31" s="12">
        <f t="shared" si="1"/>
        <v>6.0185345689712649E-3</v>
      </c>
    </row>
    <row r="32" spans="1:7" x14ac:dyDescent="0.2">
      <c r="A32" s="5" t="s">
        <v>66</v>
      </c>
      <c r="B32" s="5" t="s">
        <v>9</v>
      </c>
      <c r="C32" s="5" t="s">
        <v>2</v>
      </c>
      <c r="D32" s="5" t="s">
        <v>104</v>
      </c>
      <c r="E32" s="14">
        <v>1713.4180000000001</v>
      </c>
      <c r="F32" s="12">
        <f t="shared" si="0"/>
        <v>6.5120003648566991E-3</v>
      </c>
      <c r="G32" s="12">
        <f t="shared" si="1"/>
        <v>6.0123938087100551E-3</v>
      </c>
    </row>
    <row r="33" spans="1:7" x14ac:dyDescent="0.2">
      <c r="A33" s="5" t="s">
        <v>67</v>
      </c>
      <c r="B33" s="5" t="s">
        <v>9</v>
      </c>
      <c r="C33" s="5" t="s">
        <v>2</v>
      </c>
      <c r="D33" s="5" t="s">
        <v>29</v>
      </c>
      <c r="E33" s="14">
        <v>1699.6666666666636</v>
      </c>
      <c r="F33" s="12">
        <f t="shared" si="0"/>
        <v>6.459737176490548E-3</v>
      </c>
      <c r="G33" s="12">
        <f t="shared" si="1"/>
        <v>5.9641402994117625E-3</v>
      </c>
    </row>
    <row r="34" spans="1:7" x14ac:dyDescent="0.2">
      <c r="A34" s="5" t="s">
        <v>68</v>
      </c>
      <c r="B34" s="5" t="s">
        <v>3</v>
      </c>
      <c r="C34" s="5" t="s">
        <v>5</v>
      </c>
      <c r="D34" s="5" t="s">
        <v>139</v>
      </c>
      <c r="E34" s="14">
        <v>1673.2509999999997</v>
      </c>
      <c r="F34" s="12">
        <f t="shared" si="0"/>
        <v>6.3593420417532879E-3</v>
      </c>
      <c r="G34" s="12">
        <f t="shared" si="1"/>
        <v>5.8714475701888893E-3</v>
      </c>
    </row>
    <row r="35" spans="1:7" x14ac:dyDescent="0.2">
      <c r="A35" s="5" t="s">
        <v>69</v>
      </c>
      <c r="B35" s="5" t="s">
        <v>19</v>
      </c>
      <c r="C35" s="5" t="s">
        <v>4</v>
      </c>
      <c r="D35" s="5" t="s">
        <v>31</v>
      </c>
      <c r="E35" s="14">
        <v>1637.1093333333317</v>
      </c>
      <c r="F35" s="12">
        <f t="shared" si="0"/>
        <v>6.2219823627258286E-3</v>
      </c>
      <c r="G35" s="12">
        <f t="shared" si="1"/>
        <v>5.7446262499371249E-3</v>
      </c>
    </row>
    <row r="36" spans="1:7" x14ac:dyDescent="0.2">
      <c r="A36" s="5" t="s">
        <v>70</v>
      </c>
      <c r="B36" s="5" t="s">
        <v>8</v>
      </c>
      <c r="C36" s="5" t="s">
        <v>2</v>
      </c>
      <c r="D36" s="5" t="s">
        <v>138</v>
      </c>
      <c r="E36" s="14">
        <v>1510.415</v>
      </c>
      <c r="F36" s="12">
        <f t="shared" si="0"/>
        <v>5.7404690688933058E-3</v>
      </c>
      <c r="G36" s="12">
        <f t="shared" si="1"/>
        <v>5.3000550913920577E-3</v>
      </c>
    </row>
    <row r="37" spans="1:7" x14ac:dyDescent="0.2">
      <c r="A37" s="5" t="s">
        <v>71</v>
      </c>
      <c r="B37" s="5" t="s">
        <v>7</v>
      </c>
      <c r="C37" s="5" t="s">
        <v>2</v>
      </c>
      <c r="D37" s="5" t="s">
        <v>137</v>
      </c>
      <c r="E37" s="14">
        <v>1380.9150000000002</v>
      </c>
      <c r="F37" s="12">
        <f t="shared" si="0"/>
        <v>5.2482925846676579E-3</v>
      </c>
      <c r="G37" s="12">
        <f t="shared" si="1"/>
        <v>4.8456388320624894E-3</v>
      </c>
    </row>
    <row r="38" spans="1:7" x14ac:dyDescent="0.2">
      <c r="A38" s="5" t="s">
        <v>72</v>
      </c>
      <c r="B38" s="5" t="s">
        <v>7</v>
      </c>
      <c r="C38" s="5" t="s">
        <v>4</v>
      </c>
      <c r="D38" s="5" t="s">
        <v>136</v>
      </c>
      <c r="E38" s="14">
        <v>1375.0820000000001</v>
      </c>
      <c r="F38" s="12">
        <f t="shared" si="0"/>
        <v>5.2261237396291384E-3</v>
      </c>
      <c r="G38" s="12">
        <f t="shared" si="1"/>
        <v>4.8251708008604085E-3</v>
      </c>
    </row>
    <row r="39" spans="1:7" x14ac:dyDescent="0.2">
      <c r="A39" s="5" t="s">
        <v>73</v>
      </c>
      <c r="B39" s="5" t="s">
        <v>12</v>
      </c>
      <c r="C39" s="5" t="s">
        <v>4</v>
      </c>
      <c r="D39" s="5" t="s">
        <v>30</v>
      </c>
      <c r="E39" s="14">
        <v>1263.6533333333316</v>
      </c>
      <c r="F39" s="12">
        <f t="shared" si="0"/>
        <v>4.8026289952125163E-3</v>
      </c>
      <c r="G39" s="12">
        <f t="shared" si="1"/>
        <v>4.4341669561596443E-3</v>
      </c>
    </row>
    <row r="40" spans="1:7" x14ac:dyDescent="0.2">
      <c r="A40" s="5" t="s">
        <v>74</v>
      </c>
      <c r="B40" s="5" t="s">
        <v>13</v>
      </c>
      <c r="C40" s="5" t="s">
        <v>2</v>
      </c>
      <c r="D40" s="5" t="s">
        <v>135</v>
      </c>
      <c r="E40" s="14">
        <v>1256.923</v>
      </c>
      <c r="F40" s="12">
        <f t="shared" si="0"/>
        <v>4.7770497535316991E-3</v>
      </c>
      <c r="G40" s="12">
        <f t="shared" si="1"/>
        <v>4.4105501770293461E-3</v>
      </c>
    </row>
    <row r="41" spans="1:7" x14ac:dyDescent="0.2">
      <c r="A41" s="5" t="s">
        <v>75</v>
      </c>
      <c r="B41" s="5" t="s">
        <v>13</v>
      </c>
      <c r="C41" s="5" t="s">
        <v>2</v>
      </c>
      <c r="D41" s="5" t="s">
        <v>134</v>
      </c>
      <c r="E41" s="14">
        <v>1224.4960000000003</v>
      </c>
      <c r="F41" s="12">
        <f t="shared" si="0"/>
        <v>4.6538080017634754E-3</v>
      </c>
      <c r="G41" s="12">
        <f t="shared" si="1"/>
        <v>4.2967636438920502E-3</v>
      </c>
    </row>
    <row r="42" spans="1:7" x14ac:dyDescent="0.2">
      <c r="A42" s="5" t="s">
        <v>76</v>
      </c>
      <c r="B42" s="5" t="s">
        <v>9</v>
      </c>
      <c r="C42" s="5" t="s">
        <v>2</v>
      </c>
      <c r="D42" s="5" t="s">
        <v>133</v>
      </c>
      <c r="E42" s="14">
        <v>1222.749</v>
      </c>
      <c r="F42" s="12">
        <f t="shared" si="0"/>
        <v>4.6471683699646927E-3</v>
      </c>
      <c r="G42" s="12">
        <f t="shared" si="1"/>
        <v>4.2906334106484296E-3</v>
      </c>
    </row>
    <row r="43" spans="1:7" x14ac:dyDescent="0.2">
      <c r="A43" s="5" t="s">
        <v>77</v>
      </c>
      <c r="B43" s="5" t="s">
        <v>3</v>
      </c>
      <c r="C43" s="5" t="s">
        <v>2</v>
      </c>
      <c r="D43" s="5" t="s">
        <v>132</v>
      </c>
      <c r="E43" s="14">
        <v>1221.5820000000001</v>
      </c>
      <c r="F43" s="12">
        <f t="shared" si="0"/>
        <v>4.6427330807207448E-3</v>
      </c>
      <c r="G43" s="12">
        <f t="shared" si="1"/>
        <v>4.2865384008056685E-3</v>
      </c>
    </row>
    <row r="44" spans="1:7" x14ac:dyDescent="0.2">
      <c r="A44" s="5" t="s">
        <v>78</v>
      </c>
      <c r="B44" s="5" t="s">
        <v>3</v>
      </c>
      <c r="C44" s="5" t="s">
        <v>5</v>
      </c>
      <c r="D44" s="5" t="s">
        <v>131</v>
      </c>
      <c r="E44" s="14">
        <v>1211.7489999999998</v>
      </c>
      <c r="F44" s="12">
        <f t="shared" si="0"/>
        <v>4.6053618732351002E-3</v>
      </c>
      <c r="G44" s="12">
        <f t="shared" si="1"/>
        <v>4.2520343461493913E-3</v>
      </c>
    </row>
    <row r="45" spans="1:7" x14ac:dyDescent="0.2">
      <c r="A45" s="5" t="s">
        <v>79</v>
      </c>
      <c r="B45" s="5" t="s">
        <v>14</v>
      </c>
      <c r="C45" s="5" t="s">
        <v>4</v>
      </c>
      <c r="D45" s="5" t="s">
        <v>130</v>
      </c>
      <c r="E45" s="14">
        <v>1194.92</v>
      </c>
      <c r="F45" s="12">
        <f t="shared" si="0"/>
        <v>4.5414017338294378E-3</v>
      </c>
      <c r="G45" s="12">
        <f t="shared" si="1"/>
        <v>4.1929812864717302E-3</v>
      </c>
    </row>
    <row r="46" spans="1:7" x14ac:dyDescent="0.2">
      <c r="A46" s="5" t="s">
        <v>80</v>
      </c>
      <c r="B46" s="5" t="s">
        <v>3</v>
      </c>
      <c r="C46" s="5" t="s">
        <v>2</v>
      </c>
      <c r="D46" s="5" t="s">
        <v>129</v>
      </c>
      <c r="E46" s="14">
        <v>1174.5830000000003</v>
      </c>
      <c r="F46" s="12">
        <f t="shared" si="0"/>
        <v>4.4641091225576463E-3</v>
      </c>
      <c r="G46" s="12">
        <f t="shared" si="1"/>
        <v>4.1216186342247392E-3</v>
      </c>
    </row>
    <row r="47" spans="1:7" x14ac:dyDescent="0.2">
      <c r="A47" s="5" t="s">
        <v>81</v>
      </c>
      <c r="B47" s="5" t="s">
        <v>7</v>
      </c>
      <c r="C47" s="5" t="s">
        <v>10</v>
      </c>
      <c r="D47" s="5" t="s">
        <v>128</v>
      </c>
      <c r="E47" s="14">
        <v>1109.4170000000001</v>
      </c>
      <c r="F47" s="12">
        <f t="shared" si="0"/>
        <v>4.2164398347503207E-3</v>
      </c>
      <c r="G47" s="12">
        <f t="shared" si="1"/>
        <v>3.8929507581207173E-3</v>
      </c>
    </row>
    <row r="48" spans="1:7" x14ac:dyDescent="0.2">
      <c r="A48" s="5" t="s">
        <v>82</v>
      </c>
      <c r="B48" s="5" t="s">
        <v>9</v>
      </c>
      <c r="C48" s="5" t="s">
        <v>2</v>
      </c>
      <c r="D48" s="5" t="s">
        <v>127</v>
      </c>
      <c r="E48" s="14">
        <v>1001.5750000000003</v>
      </c>
      <c r="F48" s="12">
        <f t="shared" si="0"/>
        <v>3.806576541994627E-3</v>
      </c>
      <c r="G48" s="12">
        <f t="shared" si="1"/>
        <v>3.5145325477838885E-3</v>
      </c>
    </row>
    <row r="49" spans="1:7" x14ac:dyDescent="0.2">
      <c r="A49" s="5" t="s">
        <v>83</v>
      </c>
      <c r="B49" s="5" t="s">
        <v>13</v>
      </c>
      <c r="C49" s="5" t="s">
        <v>2</v>
      </c>
      <c r="D49" s="5" t="s">
        <v>126</v>
      </c>
      <c r="E49" s="14">
        <v>999.41799999999978</v>
      </c>
      <c r="F49" s="12">
        <f t="shared" si="0"/>
        <v>3.7983786680450132E-3</v>
      </c>
      <c r="G49" s="12">
        <f t="shared" si="1"/>
        <v>3.506963622136212E-3</v>
      </c>
    </row>
    <row r="50" spans="1:7" x14ac:dyDescent="0.2">
      <c r="A50" s="5" t="s">
        <v>84</v>
      </c>
      <c r="B50" s="5" t="s">
        <v>3</v>
      </c>
      <c r="C50" s="5" t="s">
        <v>5</v>
      </c>
      <c r="D50" s="5" t="s">
        <v>125</v>
      </c>
      <c r="E50" s="14">
        <v>990.33300000000008</v>
      </c>
      <c r="F50" s="12">
        <f t="shared" si="0"/>
        <v>3.7638503023369836E-3</v>
      </c>
      <c r="G50" s="12">
        <f t="shared" si="1"/>
        <v>3.4750843038658719E-3</v>
      </c>
    </row>
    <row r="51" spans="1:7" x14ac:dyDescent="0.2">
      <c r="A51" s="5" t="s">
        <v>85</v>
      </c>
      <c r="B51" s="5" t="s">
        <v>3</v>
      </c>
      <c r="C51" s="5" t="s">
        <v>4</v>
      </c>
      <c r="D51" s="5" t="s">
        <v>124</v>
      </c>
      <c r="E51" s="14">
        <v>969.3309999999999</v>
      </c>
      <c r="F51" s="12">
        <f t="shared" si="0"/>
        <v>3.6840302983083568E-3</v>
      </c>
      <c r="G51" s="12">
        <f t="shared" si="1"/>
        <v>3.4013881627196194E-3</v>
      </c>
    </row>
    <row r="52" spans="1:7" x14ac:dyDescent="0.2">
      <c r="A52" s="5" t="s">
        <v>86</v>
      </c>
      <c r="B52" s="5" t="s">
        <v>3</v>
      </c>
      <c r="C52" s="5" t="s">
        <v>4</v>
      </c>
      <c r="D52" s="5" t="s">
        <v>34</v>
      </c>
      <c r="E52" s="14">
        <v>969</v>
      </c>
      <c r="F52" s="12">
        <f t="shared" si="0"/>
        <v>3.6827723028158574E-3</v>
      </c>
      <c r="G52" s="12">
        <f t="shared" si="1"/>
        <v>3.4002266817787855E-3</v>
      </c>
    </row>
    <row r="53" spans="1:7" x14ac:dyDescent="0.2">
      <c r="A53" s="5" t="s">
        <v>87</v>
      </c>
      <c r="B53" s="5" t="s">
        <v>8</v>
      </c>
      <c r="C53" s="5" t="s">
        <v>4</v>
      </c>
      <c r="D53" s="5" t="s">
        <v>123</v>
      </c>
      <c r="E53" s="14">
        <v>967.9100000000002</v>
      </c>
      <c r="F53" s="12">
        <f t="shared" si="0"/>
        <v>3.6786296590490168E-3</v>
      </c>
      <c r="G53" s="12">
        <f t="shared" si="1"/>
        <v>3.3964018653875176E-3</v>
      </c>
    </row>
    <row r="54" spans="1:7" x14ac:dyDescent="0.2">
      <c r="A54" s="5" t="s">
        <v>88</v>
      </c>
      <c r="B54" s="5" t="s">
        <v>8</v>
      </c>
      <c r="C54" s="5" t="s">
        <v>2</v>
      </c>
      <c r="D54" s="5" t="s">
        <v>122</v>
      </c>
      <c r="E54" s="14">
        <v>959.33300000000008</v>
      </c>
      <c r="F54" s="12">
        <f t="shared" si="0"/>
        <v>3.6460319933717704E-3</v>
      </c>
      <c r="G54" s="12">
        <f t="shared" si="1"/>
        <v>3.3663051220958595E-3</v>
      </c>
    </row>
    <row r="55" spans="1:7" x14ac:dyDescent="0.2">
      <c r="A55" s="5" t="s">
        <v>89</v>
      </c>
      <c r="B55" s="5" t="s">
        <v>7</v>
      </c>
      <c r="C55" s="5" t="s">
        <v>4</v>
      </c>
      <c r="D55" s="5" t="s">
        <v>121</v>
      </c>
      <c r="E55" s="14">
        <v>952.91600000000005</v>
      </c>
      <c r="F55" s="12">
        <f t="shared" si="0"/>
        <v>3.6216436034159712E-3</v>
      </c>
      <c r="G55" s="12">
        <f t="shared" si="1"/>
        <v>3.3437878314694666E-3</v>
      </c>
    </row>
    <row r="56" spans="1:7" x14ac:dyDescent="0.2">
      <c r="D56" s="34" t="s">
        <v>99</v>
      </c>
      <c r="E56" s="32">
        <f>SUM(E6:E55)</f>
        <v>167871.90200000012</v>
      </c>
    </row>
    <row r="57" spans="1:7" x14ac:dyDescent="0.2">
      <c r="D57" s="34"/>
      <c r="E57" s="32"/>
    </row>
    <row r="58" spans="1:7" x14ac:dyDescent="0.2">
      <c r="D58" s="33" t="s">
        <v>36</v>
      </c>
      <c r="E58" s="35">
        <f>E56/263117</f>
        <v>0.6380123747230324</v>
      </c>
    </row>
    <row r="59" spans="1:7" x14ac:dyDescent="0.2">
      <c r="D59" s="33" t="s">
        <v>37</v>
      </c>
      <c r="E59" s="35">
        <f>E56/284981</f>
        <v>0.58906348844308964</v>
      </c>
    </row>
  </sheetData>
  <sortState xmlns:xlrd2="http://schemas.microsoft.com/office/spreadsheetml/2017/richdata2" ref="B6:E62">
    <sortCondition descending="1" ref="E6:E62"/>
  </sortState>
  <phoneticPr fontId="7" type="noConversion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30"/>
  <sheetViews>
    <sheetView showGridLines="0" showOutlineSymbols="0" zoomScaleNormal="100" workbookViewId="0">
      <selection activeCell="B36" sqref="B36"/>
    </sheetView>
  </sheetViews>
  <sheetFormatPr defaultColWidth="6.85546875" defaultRowHeight="12.75" customHeight="1" x14ac:dyDescent="0.2"/>
  <cols>
    <col min="1" max="1" width="9.42578125" style="17" customWidth="1"/>
    <col min="2" max="2" width="52.85546875" bestFit="1" customWidth="1"/>
    <col min="3" max="3" width="15.140625" style="1" customWidth="1"/>
    <col min="4" max="4" width="22.140625" style="25" bestFit="1" customWidth="1"/>
  </cols>
  <sheetData>
    <row r="1" spans="1:6" ht="15.75" x14ac:dyDescent="0.2">
      <c r="A1" s="8" t="s">
        <v>90</v>
      </c>
      <c r="B1" s="4"/>
      <c r="C1" s="6"/>
      <c r="D1" s="10"/>
      <c r="E1" s="9"/>
      <c r="F1" s="15"/>
    </row>
    <row r="2" spans="1:6" ht="15.75" x14ac:dyDescent="0.2">
      <c r="A2" s="8" t="s">
        <v>102</v>
      </c>
      <c r="B2" s="4"/>
      <c r="C2" s="6"/>
      <c r="D2" s="10"/>
      <c r="E2" s="9"/>
      <c r="F2" s="15"/>
    </row>
    <row r="3" spans="1:6" ht="15.75" x14ac:dyDescent="0.2">
      <c r="A3" s="16" t="s">
        <v>92</v>
      </c>
      <c r="B3" s="4"/>
      <c r="C3" s="6"/>
      <c r="D3" s="10"/>
      <c r="E3" s="9"/>
      <c r="F3" s="15"/>
    </row>
    <row r="4" spans="1:6" ht="15.75" x14ac:dyDescent="0.2">
      <c r="A4" s="4"/>
      <c r="B4" s="4"/>
      <c r="C4" s="6"/>
      <c r="D4" s="10"/>
      <c r="E4" s="9"/>
      <c r="F4" s="15"/>
    </row>
    <row r="5" spans="1:6" ht="15.75" x14ac:dyDescent="0.2">
      <c r="A5" s="20" t="s">
        <v>39</v>
      </c>
      <c r="B5" s="20" t="s">
        <v>0</v>
      </c>
      <c r="C5" s="21" t="s">
        <v>94</v>
      </c>
      <c r="D5" s="22" t="s">
        <v>93</v>
      </c>
    </row>
    <row r="6" spans="1:6" s="4" customFormat="1" ht="16.5" customHeight="1" x14ac:dyDescent="0.2">
      <c r="A6" s="23" t="s">
        <v>40</v>
      </c>
      <c r="B6" s="5" t="s">
        <v>27</v>
      </c>
      <c r="C6" s="24">
        <v>1819.75</v>
      </c>
      <c r="D6" s="12">
        <f>C6/17559</f>
        <v>0.10363631186286235</v>
      </c>
    </row>
    <row r="7" spans="1:6" s="4" customFormat="1" ht="16.5" customHeight="1" x14ac:dyDescent="0.2">
      <c r="A7" s="23" t="s">
        <v>43</v>
      </c>
      <c r="B7" s="5" t="s">
        <v>15</v>
      </c>
      <c r="C7" s="24">
        <v>971.01338028168959</v>
      </c>
      <c r="D7" s="12">
        <f t="shared" ref="D7:D25" si="0">C7/17559</f>
        <v>5.5300038742621425E-2</v>
      </c>
    </row>
    <row r="8" spans="1:6" s="4" customFormat="1" ht="16.5" customHeight="1" x14ac:dyDescent="0.2">
      <c r="A8" s="23" t="s">
        <v>44</v>
      </c>
      <c r="B8" s="5" t="s">
        <v>24</v>
      </c>
      <c r="C8" s="24">
        <v>812.95899999999995</v>
      </c>
      <c r="D8" s="12">
        <f t="shared" si="0"/>
        <v>4.629870721567287E-2</v>
      </c>
    </row>
    <row r="9" spans="1:6" s="4" customFormat="1" ht="16.5" customHeight="1" x14ac:dyDescent="0.2">
      <c r="A9" s="23" t="s">
        <v>41</v>
      </c>
      <c r="B9" s="5" t="s">
        <v>146</v>
      </c>
      <c r="C9" s="24">
        <v>647.34225352112765</v>
      </c>
      <c r="D9" s="12">
        <f t="shared" si="0"/>
        <v>3.6866692495081024E-2</v>
      </c>
    </row>
    <row r="10" spans="1:6" s="4" customFormat="1" ht="16.5" customHeight="1" x14ac:dyDescent="0.2">
      <c r="A10" s="23" t="s">
        <v>45</v>
      </c>
      <c r="B10" s="5" t="s">
        <v>21</v>
      </c>
      <c r="C10" s="24">
        <v>579.45799999999997</v>
      </c>
      <c r="D10" s="12">
        <f t="shared" si="0"/>
        <v>3.3000626459365565E-2</v>
      </c>
    </row>
    <row r="11" spans="1:6" s="4" customFormat="1" ht="16.5" customHeight="1" x14ac:dyDescent="0.2">
      <c r="A11" s="23" t="s">
        <v>42</v>
      </c>
      <c r="B11" s="5" t="s">
        <v>147</v>
      </c>
      <c r="C11" s="24">
        <v>415.8454225352109</v>
      </c>
      <c r="D11" s="12">
        <f t="shared" si="0"/>
        <v>2.3682750870505774E-2</v>
      </c>
    </row>
    <row r="12" spans="1:6" s="4" customFormat="1" ht="16.5" customHeight="1" x14ac:dyDescent="0.2">
      <c r="A12" s="23" t="s">
        <v>46</v>
      </c>
      <c r="B12" s="5" t="s">
        <v>148</v>
      </c>
      <c r="C12" s="24">
        <v>395.07511737089214</v>
      </c>
      <c r="D12" s="12">
        <f t="shared" si="0"/>
        <v>2.2499864307243701E-2</v>
      </c>
    </row>
    <row r="13" spans="1:6" s="4" customFormat="1" ht="16.5" customHeight="1" x14ac:dyDescent="0.2">
      <c r="A13" s="23" t="s">
        <v>47</v>
      </c>
      <c r="B13" s="5" t="s">
        <v>26</v>
      </c>
      <c r="C13" s="24">
        <v>385.65070422535217</v>
      </c>
      <c r="D13" s="12">
        <f t="shared" si="0"/>
        <v>2.1963135954516325E-2</v>
      </c>
    </row>
    <row r="14" spans="1:6" s="4" customFormat="1" ht="16.5" customHeight="1" x14ac:dyDescent="0.2">
      <c r="A14" s="23" t="s">
        <v>48</v>
      </c>
      <c r="B14" s="5" t="s">
        <v>149</v>
      </c>
      <c r="C14" s="24">
        <v>377.66699999999997</v>
      </c>
      <c r="D14" s="12">
        <f t="shared" si="0"/>
        <v>2.1508457201435158E-2</v>
      </c>
    </row>
    <row r="15" spans="1:6" s="4" customFormat="1" ht="16.5" customHeight="1" x14ac:dyDescent="0.2">
      <c r="A15" s="23" t="s">
        <v>49</v>
      </c>
      <c r="B15" s="5" t="s">
        <v>23</v>
      </c>
      <c r="C15" s="24">
        <v>365.5</v>
      </c>
      <c r="D15" s="12">
        <f t="shared" si="0"/>
        <v>2.0815536192266074E-2</v>
      </c>
    </row>
    <row r="16" spans="1:6" s="4" customFormat="1" ht="16.5" customHeight="1" x14ac:dyDescent="0.2">
      <c r="A16" s="23" t="s">
        <v>50</v>
      </c>
      <c r="B16" s="5" t="s">
        <v>150</v>
      </c>
      <c r="C16" s="24">
        <v>255.81971830985941</v>
      </c>
      <c r="D16" s="12">
        <f t="shared" si="0"/>
        <v>1.4569150766550453E-2</v>
      </c>
    </row>
    <row r="17" spans="1:4" s="4" customFormat="1" ht="16.5" customHeight="1" x14ac:dyDescent="0.2">
      <c r="A17" s="23" t="s">
        <v>51</v>
      </c>
      <c r="B17" s="5" t="s">
        <v>20</v>
      </c>
      <c r="C17" s="24">
        <v>242.75</v>
      </c>
      <c r="D17" s="12">
        <f t="shared" si="0"/>
        <v>1.3824819181046756E-2</v>
      </c>
    </row>
    <row r="18" spans="1:4" s="4" customFormat="1" ht="16.5" customHeight="1" x14ac:dyDescent="0.2">
      <c r="A18" s="23" t="s">
        <v>52</v>
      </c>
      <c r="B18" s="5" t="s">
        <v>18</v>
      </c>
      <c r="C18" s="24">
        <v>228.61622253521165</v>
      </c>
      <c r="D18" s="12">
        <f t="shared" si="0"/>
        <v>1.3019888520713688E-2</v>
      </c>
    </row>
    <row r="19" spans="1:4" s="4" customFormat="1" ht="16.5" customHeight="1" x14ac:dyDescent="0.2">
      <c r="A19" s="23" t="s">
        <v>53</v>
      </c>
      <c r="B19" s="5" t="s">
        <v>151</v>
      </c>
      <c r="C19" s="24">
        <v>219.6225605633806</v>
      </c>
      <c r="D19" s="12">
        <f t="shared" si="0"/>
        <v>1.2507691814077146E-2</v>
      </c>
    </row>
    <row r="20" spans="1:4" s="4" customFormat="1" ht="16.5" customHeight="1" x14ac:dyDescent="0.2">
      <c r="A20" s="23" t="s">
        <v>54</v>
      </c>
      <c r="B20" s="5" t="s">
        <v>152</v>
      </c>
      <c r="C20" s="24">
        <v>212.29439154929602</v>
      </c>
      <c r="D20" s="12">
        <f t="shared" si="0"/>
        <v>1.2090346349410332E-2</v>
      </c>
    </row>
    <row r="21" spans="1:4" s="4" customFormat="1" ht="16.5" customHeight="1" x14ac:dyDescent="0.2">
      <c r="A21" s="23" t="s">
        <v>55</v>
      </c>
      <c r="B21" s="5" t="s">
        <v>22</v>
      </c>
      <c r="C21" s="24">
        <v>209.542</v>
      </c>
      <c r="D21" s="12">
        <f t="shared" si="0"/>
        <v>1.1933595307249844E-2</v>
      </c>
    </row>
    <row r="22" spans="1:4" s="4" customFormat="1" ht="16.5" customHeight="1" x14ac:dyDescent="0.2">
      <c r="A22" s="23" t="s">
        <v>56</v>
      </c>
      <c r="B22" s="5" t="s">
        <v>16</v>
      </c>
      <c r="C22" s="24">
        <v>209.02230046948378</v>
      </c>
      <c r="D22" s="12">
        <f t="shared" si="0"/>
        <v>1.1903997976506851E-2</v>
      </c>
    </row>
    <row r="23" spans="1:4" s="4" customFormat="1" ht="16.5" customHeight="1" x14ac:dyDescent="0.2">
      <c r="A23" s="23" t="s">
        <v>57</v>
      </c>
      <c r="B23" s="5" t="s">
        <v>153</v>
      </c>
      <c r="C23" s="24">
        <v>208</v>
      </c>
      <c r="D23" s="12">
        <f t="shared" si="0"/>
        <v>1.1845777094367561E-2</v>
      </c>
    </row>
    <row r="24" spans="1:4" s="4" customFormat="1" ht="16.5" customHeight="1" x14ac:dyDescent="0.2">
      <c r="A24" s="23" t="s">
        <v>58</v>
      </c>
      <c r="B24" s="5" t="s">
        <v>154</v>
      </c>
      <c r="C24" s="24">
        <v>206.59859154929578</v>
      </c>
      <c r="D24" s="12">
        <f t="shared" si="0"/>
        <v>1.1765965689919458E-2</v>
      </c>
    </row>
    <row r="25" spans="1:4" s="4" customFormat="1" ht="16.5" customHeight="1" x14ac:dyDescent="0.2">
      <c r="A25" s="23" t="s">
        <v>59</v>
      </c>
      <c r="B25" s="5" t="s">
        <v>17</v>
      </c>
      <c r="C25" s="24">
        <v>206.5211267605637</v>
      </c>
      <c r="D25" s="12">
        <f t="shared" si="0"/>
        <v>1.1761554004246466E-2</v>
      </c>
    </row>
    <row r="26" spans="1:4" ht="12.75" customHeight="1" x14ac:dyDescent="0.2">
      <c r="A26" s="18"/>
      <c r="B26" s="2"/>
      <c r="C26" s="3"/>
      <c r="D26" s="26"/>
    </row>
    <row r="27" spans="1:4" s="28" customFormat="1" ht="15.75" x14ac:dyDescent="0.2">
      <c r="A27" s="27"/>
      <c r="B27" s="7" t="s">
        <v>95</v>
      </c>
      <c r="C27" s="30" t="s">
        <v>155</v>
      </c>
      <c r="D27" s="11" t="s">
        <v>93</v>
      </c>
    </row>
    <row r="28" spans="1:4" s="29" customFormat="1" ht="15.75" customHeight="1" x14ac:dyDescent="0.2">
      <c r="A28" s="19"/>
      <c r="B28" s="4" t="s">
        <v>96</v>
      </c>
      <c r="C28" s="31">
        <f>SUM(C6:C25)</f>
        <v>8969.0477896713655</v>
      </c>
      <c r="D28" s="15">
        <f>C28/C29</f>
        <v>0.51079490800565897</v>
      </c>
    </row>
    <row r="29" spans="1:4" s="29" customFormat="1" ht="15.75" customHeight="1" x14ac:dyDescent="0.2">
      <c r="A29" s="19"/>
      <c r="B29" s="4" t="s">
        <v>97</v>
      </c>
      <c r="C29" s="31">
        <v>17559</v>
      </c>
      <c r="D29" s="10"/>
    </row>
    <row r="30" spans="1:4" s="29" customFormat="1" ht="15.75" customHeight="1" x14ac:dyDescent="0.2">
      <c r="A30" s="19"/>
      <c r="B30" s="4" t="s">
        <v>98</v>
      </c>
      <c r="C30" s="31">
        <v>284981</v>
      </c>
      <c r="D30" s="10"/>
    </row>
  </sheetData>
  <phoneticPr fontId="7" type="noConversion"/>
  <printOptions horizontalCentered="1"/>
  <pageMargins left="0.25" right="0.25" top="0.25" bottom="0.115972222222222" header="0" footer="0"/>
  <pageSetup scale="11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Top 50 Wines</vt:lpstr>
      <vt:lpstr>Top 20 Beers</vt:lpstr>
      <vt:lpstr>'Top 50 Wines'!Print_Titles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Sara Schurtz Lewis</cp:lastModifiedBy>
  <cp:lastPrinted>2020-01-15T16:15:34Z</cp:lastPrinted>
  <dcterms:created xsi:type="dcterms:W3CDTF">2020-01-15T14:20:02Z</dcterms:created>
  <dcterms:modified xsi:type="dcterms:W3CDTF">2021-01-12T16:00:48Z</dcterms:modified>
</cp:coreProperties>
</file>