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-SBS1\data\kysela\Sara Schurtz Lewis\Spreadsheets - KEEP\"/>
    </mc:Choice>
  </mc:AlternateContent>
  <xr:revisionPtr revIDLastSave="0" documentId="13_ncr:1_{4B6DDD6B-1D0F-4554-9886-182264BB1A7E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Top 50 Wines" sheetId="11" r:id="rId1"/>
    <sheet name="Top 20 Beers" sheetId="1" r:id="rId2"/>
  </sheets>
  <definedNames>
    <definedName name="_xlnm.Print_Titles" localSheetId="0">'Top 50 Wines'!$1:$5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1" i="11" l="1"/>
  <c r="E60" i="11"/>
  <c r="E5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6" i="11"/>
  <c r="C28" i="1"/>
  <c r="D28" i="1" s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6" i="1"/>
</calcChain>
</file>

<file path=xl/sharedStrings.xml><?xml version="1.0" encoding="utf-8"?>
<sst xmlns="http://schemas.openxmlformats.org/spreadsheetml/2006/main" count="268" uniqueCount="157">
  <si>
    <t>Description</t>
  </si>
  <si>
    <t>Country</t>
  </si>
  <si>
    <t>RED</t>
  </si>
  <si>
    <t>FRANCE</t>
  </si>
  <si>
    <t>WHITE</t>
  </si>
  <si>
    <t>ROSE</t>
  </si>
  <si>
    <t>USA</t>
  </si>
  <si>
    <t>ITALY</t>
  </si>
  <si>
    <t>SPAIN</t>
  </si>
  <si>
    <t>ARGENTINA</t>
  </si>
  <si>
    <t>SPARKLING</t>
  </si>
  <si>
    <t>GERMANY</t>
  </si>
  <si>
    <t>AUSTRALIA</t>
  </si>
  <si>
    <t>PORTUGAL</t>
  </si>
  <si>
    <t>Escutcheon, Fancy Clancy's Pilsner 15.5G</t>
  </si>
  <si>
    <t>AUSTRIA</t>
  </si>
  <si>
    <t>Jackie O's, Chomolungma, Honey Nut 4/6/12oz (CANS)</t>
  </si>
  <si>
    <t>Jackie O's, Mystic Mama, IPA 4/6/12oz (CANS)</t>
  </si>
  <si>
    <t>Jackie O's, Razz Wheat, Wheat Ale 4/6/12oz (CANS)</t>
  </si>
  <si>
    <t>Jackie O's, Who Cooks For You, IPA 4/6/12oz (CANS)</t>
  </si>
  <si>
    <t>NEW ZEALAND</t>
  </si>
  <si>
    <t>RJ Rockers, Son of a Peach 15.5 G</t>
  </si>
  <si>
    <t>RJ Rockers, Son of a Peach 4/6/12oz (CANS)</t>
  </si>
  <si>
    <t>Hugl, Gruner Veltliner 12/1.0L</t>
  </si>
  <si>
    <t>Maipe, Malbec BIB 3 Liters 4/3L</t>
  </si>
  <si>
    <t>Weinkeller Erbach, Riesling 12/1.0L</t>
  </si>
  <si>
    <t>Wimmer, Gruner Veltliner 12/1.0L</t>
  </si>
  <si>
    <t>Pomerols, Petite Frog, Picpoul, Lang., BIB 4/3L</t>
  </si>
  <si>
    <t>Pomerols, Picpoul de Pinet (HB &amp; Beauvignac) 12/750ml</t>
  </si>
  <si>
    <t>Pomerols, Picpoul de Pinet (HB &amp; Beauvignac) 6/1.5L</t>
  </si>
  <si>
    <t>Type</t>
  </si>
  <si>
    <t>% of total wine sales</t>
  </si>
  <si>
    <t>% of total sales</t>
  </si>
  <si>
    <t>% of total WINE sales</t>
  </si>
  <si>
    <t>Rank</t>
  </si>
  <si>
    <t>#1</t>
  </si>
  <si>
    <t>#4</t>
  </si>
  <si>
    <t>#6</t>
  </si>
  <si>
    <t>#2</t>
  </si>
  <si>
    <t>#3</t>
  </si>
  <si>
    <t>#5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</si>
  <si>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</si>
  <si>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</si>
  <si>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</si>
  <si>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</si>
  <si>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</si>
  <si>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</si>
  <si>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</si>
  <si>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</si>
  <si>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</si>
  <si>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</si>
  <si>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</si>
  <si>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</si>
  <si>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</si>
  <si>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</si>
  <si>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</si>
  <si>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</si>
  <si>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</si>
  <si>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</si>
  <si>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</si>
  <si>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</si>
  <si>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</si>
  <si>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</si>
  <si>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</si>
  <si>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</si>
  <si>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</si>
  <si>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</si>
  <si>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</si>
  <si>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</si>
  <si>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</si>
  <si>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</si>
  <si>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</si>
  <si>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</si>
  <si>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</si>
  <si>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</si>
  <si>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</si>
  <si>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</si>
  <si>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</si>
  <si>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</si>
  <si>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</si>
  <si>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</si>
  <si>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</si>
  <si>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</si>
  <si>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</si>
  <si>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</si>
  <si>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KYSELA PERE et FILS, LTD</t>
  </si>
  <si>
    <t>All figures in 9-liter cases</t>
  </si>
  <si>
    <t>All figures in 2.25 gallon CE's</t>
  </si>
  <si>
    <t>% of total BEER sales</t>
  </si>
  <si>
    <t>TOTALS</t>
  </si>
  <si>
    <t>Top 20 beers</t>
  </si>
  <si>
    <t>Total Beer Sales</t>
  </si>
  <si>
    <t>Total Sales</t>
  </si>
  <si>
    <t>Top 50 Total 9-liter cases</t>
  </si>
  <si>
    <t>Chakana, Malbec 6/750ml</t>
  </si>
  <si>
    <t>Valley Lager 15.5G (KEG KRAFT)</t>
  </si>
  <si>
    <t>Four Winds, Nectarous Dry-Hopped Sour 6/4/16oz (CANS)</t>
  </si>
  <si>
    <t>Four Winds, Juxtapose Wild IPA 6/4/16oz (CANS)</t>
  </si>
  <si>
    <t>CE's</t>
  </si>
  <si>
    <r>
      <t xml:space="preserve">Top 50 </t>
    </r>
    <r>
      <rPr>
        <b/>
        <sz val="12"/>
        <color rgb="FFFF0000"/>
        <rFont val="Calibri"/>
        <family val="2"/>
        <scheme val="minor"/>
      </rPr>
      <t>WINE</t>
    </r>
    <r>
      <rPr>
        <b/>
        <sz val="12"/>
        <color indexed="8"/>
        <rFont val="Calibri"/>
        <family val="2"/>
        <scheme val="minor"/>
      </rPr>
      <t xml:space="preserve"> SKU's - 2021</t>
    </r>
  </si>
  <si>
    <t>Montebuena, Rioja</t>
  </si>
  <si>
    <t>Guillaume de Guers, Picpoul de Pinet</t>
  </si>
  <si>
    <t>Reverdy (Jean), Sancerre Blanc</t>
  </si>
  <si>
    <t>Bourdieu, Blaye, Cotes de Bordeaux</t>
  </si>
  <si>
    <t>Burgo Viejo, Rioja, Crianza</t>
  </si>
  <si>
    <t>Rubus, Old Vine Zinfandel, Lodi</t>
  </si>
  <si>
    <t>Tres Ojos, Garnacha, Calatayud</t>
  </si>
  <si>
    <t>Hook or Crook, Reserve Field Blend</t>
  </si>
  <si>
    <t>Lexicon, Sauvignon Blanc</t>
  </si>
  <si>
    <t>Maipe, Malbec</t>
  </si>
  <si>
    <t>Rubus, Old Vine Zinfandel Reserve (silk screen)</t>
  </si>
  <si>
    <t>Rinaldi, Moscato d' Asti (white)</t>
  </si>
  <si>
    <t>Thorn Clarke, Shotfire, Shiraz</t>
  </si>
  <si>
    <t>Cortenova, Pinot Grigio</t>
  </si>
  <si>
    <t>Rubus, Cab. Sauv., AVA California</t>
  </si>
  <si>
    <t>Thorn Clarke, Milton Park, Shiraz</t>
  </si>
  <si>
    <t>Ornato, Pinot Grigio delle Venezie</t>
  </si>
  <si>
    <t>Segries (Ch.), CDR, Rouge</t>
  </si>
  <si>
    <t>Alain de la Treille, Pinot Noir</t>
  </si>
  <si>
    <t>Praia (Aveleda), Vinho Verde - NV</t>
  </si>
  <si>
    <t>Grand Veneur (Dom.), CDR, Les Champauvins</t>
  </si>
  <si>
    <t>Rubus, Sparkling Brut Blanc de Blancs - NV</t>
  </si>
  <si>
    <t>Palacio del Burgo, Tinto</t>
  </si>
  <si>
    <t>Segries (Ch.), Tavel, Rose</t>
  </si>
  <si>
    <t>Valminor, Albarino, Rias Baixas</t>
  </si>
  <si>
    <t>Fefinanes (Albarino de), Albarino</t>
  </si>
  <si>
    <t>Palacio del Burgo, Rioja, Reserva</t>
  </si>
  <si>
    <t>Gaudrelle, Clos le Vigneau, Vouvray</t>
  </si>
  <si>
    <t>El Cortijillo, Tempranillo, La Mancha</t>
  </si>
  <si>
    <t>Lima, Vinho Verde, Rose</t>
  </si>
  <si>
    <t>Lima, Vinho Verde</t>
  </si>
  <si>
    <t>Castelmaure, Corbieres, Vin-Gris (Rose)</t>
  </si>
  <si>
    <t>Moon Twist, Sauvignon Blanc</t>
  </si>
  <si>
    <t>Rubus, NZ Sauvignon Blanc</t>
  </si>
  <si>
    <t>Pomerols, H.B. Rose 750ml</t>
  </si>
  <si>
    <t>Rubus, Pinot Noir</t>
  </si>
  <si>
    <t>Green &amp; Social, Rueda, Organic Verdejo</t>
  </si>
  <si>
    <t>Thorn Clarke, Terra Barossa, Shiraz</t>
  </si>
  <si>
    <t>Grand Veneur (Dom.), CDR Rouge</t>
  </si>
  <si>
    <t>Trouillard, Brut, Extra Selection - NV</t>
  </si>
  <si>
    <t>A.Jaume, Domaine du Clos de Sixte, Lirac</t>
  </si>
  <si>
    <t>Maison du Midi, CDP Rouge</t>
  </si>
  <si>
    <t>2021 9L Cases sold</t>
  </si>
  <si>
    <t>Total Wine Sales 2021</t>
  </si>
  <si>
    <t>Total Sales (All Categories)</t>
  </si>
  <si>
    <r>
      <t xml:space="preserve">Top 20 </t>
    </r>
    <r>
      <rPr>
        <b/>
        <sz val="12"/>
        <color rgb="FFFF0000"/>
        <rFont val="Calibri"/>
        <family val="2"/>
        <scheme val="minor"/>
      </rPr>
      <t>BEER</t>
    </r>
    <r>
      <rPr>
        <b/>
        <sz val="12"/>
        <color indexed="8"/>
        <rFont val="Calibri"/>
        <family val="2"/>
        <scheme val="minor"/>
      </rPr>
      <t xml:space="preserve"> SKU's - 2021</t>
    </r>
  </si>
  <si>
    <t>Jackie O's, Mystic Mama, IPA 15.5G</t>
  </si>
  <si>
    <t>RJ Rockers, Son of a Peach 5.17 G</t>
  </si>
  <si>
    <t>Perennial, Dry-Hopped Pilsner 15.5G</t>
  </si>
  <si>
    <t>CT Valley, X-1 Bell Experimental Series 6/4/16oz (CANS)</t>
  </si>
  <si>
    <t>Perennial, Dry Hopped Pilsner 6/4/16oz (CANS)</t>
  </si>
  <si>
    <t>Jackie O's, Who Cooks For You, IPA 15.5G</t>
  </si>
  <si>
    <t>Shmaltz, She'Brew #RBG IPA 6/4/16oz (CANS)</t>
  </si>
  <si>
    <t>RJ Rockers, Tupelo Honey Rye Ale 15.5G</t>
  </si>
  <si>
    <t>RJ Rockers, Brown Eyed Squirrel 4/6/12oz (CANS)</t>
  </si>
  <si>
    <t>Perennial, Hurry on Daylight NEIPA 6/4/16oz (CANS)</t>
  </si>
  <si>
    <t>CE's sold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</si>
</sst>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8"/>
      <name val="Arial"/>
      <family val="2"/>
    </font>
    <font>
      <b/>
      <sz val="12"/>
      <color rgb="FFFF0000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indexed="8"/>
      <name val="Arial"/>
      <family val="2"/>
    </font>
    <font>
      <i/>
      <sz val="10"/>
      <color indexed="8"/>
      <name val="Calibri"/>
      <family val="2"/>
      <scheme val="minor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  <xf numFmtId="0" fontId="2" fillId="0" borderId="0"/>
    <xf numFmtId="9" fontId="1" fillId="0" borderId="0" applyFont="0" applyFill="0" applyBorder="0" applyAlignment="0" applyProtection="0">
      <alignment vertical="top"/>
    </xf>
  </cellStyleXfs>
  <cellXfs count="37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>
      <alignment vertical="top"/>
    </xf>
    <xf numFmtId="0" fontId="4" fillId="0" borderId="1" xfId="0" applyFont="1" applyBorder="1">
      <alignment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 wrapText="1"/>
    </xf>
    <xf numFmtId="10" fontId="9" fillId="0" borderId="1" xfId="3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10" fontId="9" fillId="0" borderId="0" xfId="3" applyNumberFormat="1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11" fillId="0" borderId="0" xfId="0" applyFont="1">
      <alignment vertical="top"/>
    </xf>
    <xf numFmtId="0" fontId="12" fillId="0" borderId="0" xfId="0" applyFont="1">
      <alignment vertical="top"/>
    </xf>
    <xf numFmtId="0" fontId="13" fillId="0" borderId="0" xfId="0" applyFont="1">
      <alignment vertical="top"/>
    </xf>
    <xf numFmtId="0" fontId="6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vertical="top" wrapText="1"/>
    </xf>
    <xf numFmtId="0" fontId="13" fillId="0" borderId="1" xfId="0" applyFont="1" applyBorder="1">
      <alignment vertical="top"/>
    </xf>
    <xf numFmtId="2" fontId="4" fillId="0" borderId="1" xfId="0" applyNumberFormat="1" applyFont="1" applyBorder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13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>
      <alignment vertical="top"/>
    </xf>
    <xf numFmtId="0" fontId="6" fillId="0" borderId="0" xfId="0" applyFont="1" applyAlignment="1">
      <alignment horizontal="center" vertical="top" wrapText="1"/>
    </xf>
    <xf numFmtId="37" fontId="4" fillId="0" borderId="0" xfId="1" applyNumberFormat="1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right" vertical="top" indent="1"/>
    </xf>
    <xf numFmtId="0" fontId="5" fillId="0" borderId="0" xfId="0" applyFont="1" applyAlignment="1">
      <alignment horizontal="center" vertical="top"/>
    </xf>
    <xf numFmtId="10" fontId="9" fillId="0" borderId="0" xfId="3" applyNumberFormat="1" applyFont="1" applyAlignment="1">
      <alignment horizontal="center" vertical="top"/>
    </xf>
    <xf numFmtId="10" fontId="10" fillId="0" borderId="1" xfId="3" applyNumberFormat="1" applyFont="1" applyBorder="1" applyAlignment="1">
      <alignment horizontal="right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Normal="100" workbookViewId="0">
      <selection activeCell="A3" sqref="A3"/>
    </sheetView>
  </sheetViews>
  <sheetFormatPr defaultRowHeight="15.75" x14ac:dyDescent="0.2"/>
  <cols>
    <col min="1" max="1" width="8.42578125" style="4" customWidth="1"/>
    <col min="2" max="2" width="15.85546875" style="4" customWidth="1"/>
    <col min="3" max="3" width="12.5703125" style="4" customWidth="1"/>
    <col min="4" max="4" width="54.7109375" style="4" bestFit="1" customWidth="1"/>
    <col min="5" max="5" width="14.140625" style="13" bestFit="1" customWidth="1"/>
    <col min="6" max="6" width="12.85546875" style="9" customWidth="1"/>
    <col min="7" max="7" width="12.85546875" style="15" customWidth="1"/>
    <col min="8" max="16384" width="9.140625" style="4"/>
  </cols>
  <sheetData>
    <row r="1" spans="1:7" x14ac:dyDescent="0.2">
      <c r="A1" s="8" t="s">
        <v>85</v>
      </c>
    </row>
    <row r="2" spans="1:7" x14ac:dyDescent="0.2">
      <c r="A2" s="8" t="s">
        <v>99</v>
      </c>
    </row>
    <row r="3" spans="1:7" x14ac:dyDescent="0.2">
      <c r="A3" s="16" t="s">
        <v>86</v>
      </c>
    </row>
    <row r="5" spans="1:7" s="7" customFormat="1" ht="31.5" x14ac:dyDescent="0.2">
      <c r="A5" s="20" t="s">
        <v>34</v>
      </c>
      <c r="B5" s="20" t="s">
        <v>1</v>
      </c>
      <c r="C5" s="20" t="s">
        <v>30</v>
      </c>
      <c r="D5" s="20" t="s">
        <v>0</v>
      </c>
      <c r="E5" s="21" t="s">
        <v>142</v>
      </c>
      <c r="F5" s="22" t="s">
        <v>33</v>
      </c>
      <c r="G5" s="36" t="s">
        <v>32</v>
      </c>
    </row>
    <row r="6" spans="1:7" x14ac:dyDescent="0.2">
      <c r="A6" s="5" t="s">
        <v>35</v>
      </c>
      <c r="B6" s="5" t="s">
        <v>3</v>
      </c>
      <c r="C6" s="5" t="s">
        <v>4</v>
      </c>
      <c r="D6" s="5" t="s">
        <v>28</v>
      </c>
      <c r="E6" s="14">
        <v>50391.497999999985</v>
      </c>
      <c r="F6" s="12">
        <f>E6/271615</f>
        <v>0.18552546067043421</v>
      </c>
      <c r="G6" s="12">
        <f>E6/289532</f>
        <v>0.17404465827611451</v>
      </c>
    </row>
    <row r="7" spans="1:7" x14ac:dyDescent="0.2">
      <c r="A7" s="5" t="s">
        <v>38</v>
      </c>
      <c r="B7" s="5" t="s">
        <v>3</v>
      </c>
      <c r="C7" s="5" t="s">
        <v>4</v>
      </c>
      <c r="D7" s="5" t="s">
        <v>27</v>
      </c>
      <c r="E7" s="14">
        <v>13580.333333333314</v>
      </c>
      <c r="F7" s="12">
        <f t="shared" ref="F7:F55" si="0">E7/271615</f>
        <v>4.9998465965919829E-2</v>
      </c>
      <c r="G7" s="12">
        <f t="shared" ref="G7:G55" si="1">E7/289532</f>
        <v>4.6904429677318275E-2</v>
      </c>
    </row>
    <row r="8" spans="1:7" x14ac:dyDescent="0.2">
      <c r="A8" s="5" t="s">
        <v>39</v>
      </c>
      <c r="B8" s="5" t="s">
        <v>8</v>
      </c>
      <c r="C8" s="5" t="s">
        <v>2</v>
      </c>
      <c r="D8" s="5" t="s">
        <v>100</v>
      </c>
      <c r="E8" s="14">
        <v>12256.909000000001</v>
      </c>
      <c r="F8" s="12">
        <f t="shared" si="0"/>
        <v>4.5126038694475644E-2</v>
      </c>
      <c r="G8" s="12">
        <f t="shared" si="1"/>
        <v>4.2333520992498243E-2</v>
      </c>
    </row>
    <row r="9" spans="1:7" x14ac:dyDescent="0.2">
      <c r="A9" s="5" t="s">
        <v>36</v>
      </c>
      <c r="B9" s="5" t="s">
        <v>15</v>
      </c>
      <c r="C9" s="5" t="s">
        <v>4</v>
      </c>
      <c r="D9" s="5" t="s">
        <v>23</v>
      </c>
      <c r="E9" s="14">
        <v>8477.4306666667144</v>
      </c>
      <c r="F9" s="12">
        <f t="shared" si="0"/>
        <v>3.1211202130466707E-2</v>
      </c>
      <c r="G9" s="12">
        <f t="shared" si="1"/>
        <v>2.9279771032793316E-2</v>
      </c>
    </row>
    <row r="10" spans="1:7" x14ac:dyDescent="0.2">
      <c r="A10" s="5" t="s">
        <v>40</v>
      </c>
      <c r="B10" s="5" t="s">
        <v>3</v>
      </c>
      <c r="C10" s="5" t="s">
        <v>4</v>
      </c>
      <c r="D10" s="5" t="s">
        <v>101</v>
      </c>
      <c r="E10" s="14">
        <v>5594</v>
      </c>
      <c r="F10" s="12">
        <f t="shared" si="0"/>
        <v>2.0595327945805646E-2</v>
      </c>
      <c r="G10" s="12">
        <f t="shared" si="1"/>
        <v>1.9320835002694003E-2</v>
      </c>
    </row>
    <row r="11" spans="1:7" x14ac:dyDescent="0.2">
      <c r="A11" s="5" t="s">
        <v>37</v>
      </c>
      <c r="B11" s="5" t="s">
        <v>3</v>
      </c>
      <c r="C11" s="5" t="s">
        <v>4</v>
      </c>
      <c r="D11" s="5" t="s">
        <v>102</v>
      </c>
      <c r="E11" s="14">
        <v>4366.6680000000006</v>
      </c>
      <c r="F11" s="12">
        <f t="shared" si="0"/>
        <v>1.6076682068368833E-2</v>
      </c>
      <c r="G11" s="12">
        <f t="shared" si="1"/>
        <v>1.508181479076579E-2</v>
      </c>
    </row>
    <row r="12" spans="1:7" x14ac:dyDescent="0.2">
      <c r="A12" s="5" t="s">
        <v>41</v>
      </c>
      <c r="B12" s="5" t="s">
        <v>3</v>
      </c>
      <c r="C12" s="5" t="s">
        <v>2</v>
      </c>
      <c r="D12" s="5" t="s">
        <v>103</v>
      </c>
      <c r="E12" s="14">
        <v>3928.6629999999986</v>
      </c>
      <c r="F12" s="12">
        <f t="shared" si="0"/>
        <v>1.4464087034957563E-2</v>
      </c>
      <c r="G12" s="12">
        <f t="shared" si="1"/>
        <v>1.3569011370073079E-2</v>
      </c>
    </row>
    <row r="13" spans="1:7" x14ac:dyDescent="0.2">
      <c r="A13" s="5" t="s">
        <v>42</v>
      </c>
      <c r="B13" s="5" t="s">
        <v>8</v>
      </c>
      <c r="C13" s="5" t="s">
        <v>2</v>
      </c>
      <c r="D13" s="5" t="s">
        <v>104</v>
      </c>
      <c r="E13" s="14">
        <v>3649.8329999999996</v>
      </c>
      <c r="F13" s="12">
        <f t="shared" si="0"/>
        <v>1.3437523700826536E-2</v>
      </c>
      <c r="G13" s="12">
        <f t="shared" si="1"/>
        <v>1.2605974469143306E-2</v>
      </c>
    </row>
    <row r="14" spans="1:7" x14ac:dyDescent="0.2">
      <c r="A14" s="5" t="s">
        <v>43</v>
      </c>
      <c r="B14" s="5" t="s">
        <v>6</v>
      </c>
      <c r="C14" s="5" t="s">
        <v>2</v>
      </c>
      <c r="D14" s="5" t="s">
        <v>105</v>
      </c>
      <c r="E14" s="14">
        <v>3212.0099999999998</v>
      </c>
      <c r="F14" s="12">
        <f t="shared" si="0"/>
        <v>1.1825598733501462E-2</v>
      </c>
      <c r="G14" s="12">
        <f t="shared" si="1"/>
        <v>1.1093799649088874E-2</v>
      </c>
    </row>
    <row r="15" spans="1:7" x14ac:dyDescent="0.2">
      <c r="A15" s="5" t="s">
        <v>44</v>
      </c>
      <c r="B15" s="5" t="s">
        <v>8</v>
      </c>
      <c r="C15" s="5" t="s">
        <v>2</v>
      </c>
      <c r="D15" s="5" t="s">
        <v>106</v>
      </c>
      <c r="E15" s="14">
        <v>3062.5779999999991</v>
      </c>
      <c r="F15" s="12">
        <f t="shared" si="0"/>
        <v>1.1275437659923049E-2</v>
      </c>
      <c r="G15" s="12">
        <f t="shared" si="1"/>
        <v>1.057768398657143E-2</v>
      </c>
    </row>
    <row r="16" spans="1:7" x14ac:dyDescent="0.2">
      <c r="A16" s="5" t="s">
        <v>45</v>
      </c>
      <c r="B16" s="5" t="s">
        <v>6</v>
      </c>
      <c r="C16" s="5" t="s">
        <v>2</v>
      </c>
      <c r="D16" s="5" t="s">
        <v>107</v>
      </c>
      <c r="E16" s="14">
        <v>3025</v>
      </c>
      <c r="F16" s="12">
        <f t="shared" si="0"/>
        <v>1.1137087421534157E-2</v>
      </c>
      <c r="G16" s="12">
        <f t="shared" si="1"/>
        <v>1.0447895224016689E-2</v>
      </c>
    </row>
    <row r="17" spans="1:7" x14ac:dyDescent="0.2">
      <c r="A17" s="5" t="s">
        <v>46</v>
      </c>
      <c r="B17" s="5" t="s">
        <v>20</v>
      </c>
      <c r="C17" s="5" t="s">
        <v>4</v>
      </c>
      <c r="D17" s="5" t="s">
        <v>108</v>
      </c>
      <c r="E17" s="14">
        <v>2950.6659999999997</v>
      </c>
      <c r="F17" s="12">
        <f t="shared" si="0"/>
        <v>1.0863413287189587E-2</v>
      </c>
      <c r="G17" s="12">
        <f t="shared" si="1"/>
        <v>1.0191156763328406E-2</v>
      </c>
    </row>
    <row r="18" spans="1:7" x14ac:dyDescent="0.2">
      <c r="A18" s="5" t="s">
        <v>47</v>
      </c>
      <c r="B18" s="5" t="s">
        <v>9</v>
      </c>
      <c r="C18" s="5" t="s">
        <v>2</v>
      </c>
      <c r="D18" s="5" t="s">
        <v>109</v>
      </c>
      <c r="E18" s="14">
        <v>2865.1619999999998</v>
      </c>
      <c r="F18" s="12">
        <f t="shared" si="0"/>
        <v>1.0548614767225668E-2</v>
      </c>
      <c r="G18" s="12">
        <f t="shared" si="1"/>
        <v>9.8958388019286282E-3</v>
      </c>
    </row>
    <row r="19" spans="1:7" x14ac:dyDescent="0.2">
      <c r="A19" s="5" t="s">
        <v>48</v>
      </c>
      <c r="B19" s="5" t="s">
        <v>6</v>
      </c>
      <c r="C19" s="5" t="s">
        <v>2</v>
      </c>
      <c r="D19" s="5" t="s">
        <v>110</v>
      </c>
      <c r="E19" s="14">
        <v>2608.2510000000002</v>
      </c>
      <c r="F19" s="12">
        <f t="shared" si="0"/>
        <v>9.6027502162988054E-3</v>
      </c>
      <c r="G19" s="12">
        <f t="shared" si="1"/>
        <v>9.0085068317146307E-3</v>
      </c>
    </row>
    <row r="20" spans="1:7" x14ac:dyDescent="0.2">
      <c r="A20" s="5" t="s">
        <v>49</v>
      </c>
      <c r="B20" s="5" t="s">
        <v>7</v>
      </c>
      <c r="C20" s="5" t="s">
        <v>10</v>
      </c>
      <c r="D20" s="5" t="s">
        <v>111</v>
      </c>
      <c r="E20" s="14">
        <v>2585.1589999999997</v>
      </c>
      <c r="F20" s="12">
        <f t="shared" si="0"/>
        <v>9.5177328203523356E-3</v>
      </c>
      <c r="G20" s="12">
        <f t="shared" si="1"/>
        <v>8.9287505353466967E-3</v>
      </c>
    </row>
    <row r="21" spans="1:7" x14ac:dyDescent="0.2">
      <c r="A21" s="5" t="s">
        <v>50</v>
      </c>
      <c r="B21" s="5" t="s">
        <v>12</v>
      </c>
      <c r="C21" s="5" t="s">
        <v>2</v>
      </c>
      <c r="D21" s="5" t="s">
        <v>112</v>
      </c>
      <c r="E21" s="14">
        <v>2336.6610000000001</v>
      </c>
      <c r="F21" s="12">
        <f t="shared" si="0"/>
        <v>8.6028422583436116E-3</v>
      </c>
      <c r="G21" s="12">
        <f t="shared" si="1"/>
        <v>8.0704758023292765E-3</v>
      </c>
    </row>
    <row r="22" spans="1:7" x14ac:dyDescent="0.2">
      <c r="A22" s="5" t="s">
        <v>51</v>
      </c>
      <c r="B22" s="5" t="s">
        <v>7</v>
      </c>
      <c r="C22" s="5" t="s">
        <v>4</v>
      </c>
      <c r="D22" s="5" t="s">
        <v>113</v>
      </c>
      <c r="E22" s="14">
        <v>1884.0840000000003</v>
      </c>
      <c r="F22" s="12">
        <f t="shared" si="0"/>
        <v>6.9365977578557895E-3</v>
      </c>
      <c r="G22" s="12">
        <f t="shared" si="1"/>
        <v>6.5073428843789296E-3</v>
      </c>
    </row>
    <row r="23" spans="1:7" x14ac:dyDescent="0.2">
      <c r="A23" s="5" t="s">
        <v>52</v>
      </c>
      <c r="B23" s="5" t="s">
        <v>6</v>
      </c>
      <c r="C23" s="5" t="s">
        <v>2</v>
      </c>
      <c r="D23" s="5" t="s">
        <v>114</v>
      </c>
      <c r="E23" s="14">
        <v>1879.5340000000001</v>
      </c>
      <c r="F23" s="12">
        <f t="shared" si="0"/>
        <v>6.9198461057010845E-3</v>
      </c>
      <c r="G23" s="12">
        <f t="shared" si="1"/>
        <v>6.4916278684221439E-3</v>
      </c>
    </row>
    <row r="24" spans="1:7" x14ac:dyDescent="0.2">
      <c r="A24" s="5" t="s">
        <v>53</v>
      </c>
      <c r="B24" s="5" t="s">
        <v>12</v>
      </c>
      <c r="C24" s="5" t="s">
        <v>2</v>
      </c>
      <c r="D24" s="5" t="s">
        <v>115</v>
      </c>
      <c r="E24" s="14">
        <v>1862.4149999999997</v>
      </c>
      <c r="F24" s="12">
        <f t="shared" si="0"/>
        <v>6.8568193950996805E-3</v>
      </c>
      <c r="G24" s="12">
        <f t="shared" si="1"/>
        <v>6.4325014160783603E-3</v>
      </c>
    </row>
    <row r="25" spans="1:7" x14ac:dyDescent="0.2">
      <c r="A25" s="5" t="s">
        <v>54</v>
      </c>
      <c r="B25" s="5" t="s">
        <v>7</v>
      </c>
      <c r="C25" s="5" t="s">
        <v>4</v>
      </c>
      <c r="D25" s="5" t="s">
        <v>116</v>
      </c>
      <c r="E25" s="14">
        <v>1838.9150000000002</v>
      </c>
      <c r="F25" s="12">
        <f t="shared" si="0"/>
        <v>6.7702998729819788E-3</v>
      </c>
      <c r="G25" s="12">
        <f t="shared" si="1"/>
        <v>6.3513359490488105E-3</v>
      </c>
    </row>
    <row r="26" spans="1:7" x14ac:dyDescent="0.2">
      <c r="A26" s="5" t="s">
        <v>55</v>
      </c>
      <c r="B26" s="5" t="s">
        <v>11</v>
      </c>
      <c r="C26" s="5" t="s">
        <v>4</v>
      </c>
      <c r="D26" s="5" t="s">
        <v>25</v>
      </c>
      <c r="E26" s="14">
        <v>1817.1080000000006</v>
      </c>
      <c r="F26" s="12">
        <f t="shared" si="0"/>
        <v>6.6900134381385444E-3</v>
      </c>
      <c r="G26" s="12">
        <f t="shared" si="1"/>
        <v>6.276017849495049E-3</v>
      </c>
    </row>
    <row r="27" spans="1:7" x14ac:dyDescent="0.2">
      <c r="A27" s="5" t="s">
        <v>56</v>
      </c>
      <c r="B27" s="5" t="s">
        <v>9</v>
      </c>
      <c r="C27" s="5" t="s">
        <v>2</v>
      </c>
      <c r="D27" s="5" t="s">
        <v>94</v>
      </c>
      <c r="E27" s="14">
        <v>1769.9155000000001</v>
      </c>
      <c r="F27" s="12">
        <f t="shared" si="0"/>
        <v>6.5162656701581289E-3</v>
      </c>
      <c r="G27" s="12">
        <f t="shared" si="1"/>
        <v>6.1130220493762349E-3</v>
      </c>
    </row>
    <row r="28" spans="1:7" x14ac:dyDescent="0.2">
      <c r="A28" s="5" t="s">
        <v>57</v>
      </c>
      <c r="B28" s="5" t="s">
        <v>15</v>
      </c>
      <c r="C28" s="5" t="s">
        <v>4</v>
      </c>
      <c r="D28" s="5" t="s">
        <v>26</v>
      </c>
      <c r="E28" s="14">
        <v>1749.9906666666677</v>
      </c>
      <c r="F28" s="12">
        <f t="shared" si="0"/>
        <v>6.4429087740613287E-3</v>
      </c>
      <c r="G28" s="12">
        <f t="shared" si="1"/>
        <v>6.0442046705257713E-3</v>
      </c>
    </row>
    <row r="29" spans="1:7" x14ac:dyDescent="0.2">
      <c r="A29" s="5" t="s">
        <v>58</v>
      </c>
      <c r="B29" s="5" t="s">
        <v>3</v>
      </c>
      <c r="C29" s="5" t="s">
        <v>2</v>
      </c>
      <c r="D29" s="5" t="s">
        <v>117</v>
      </c>
      <c r="E29" s="14">
        <v>1713.001</v>
      </c>
      <c r="F29" s="12">
        <f t="shared" si="0"/>
        <v>6.3067245917935314E-3</v>
      </c>
      <c r="G29" s="12">
        <f t="shared" si="1"/>
        <v>5.9164479228548143E-3</v>
      </c>
    </row>
    <row r="30" spans="1:7" x14ac:dyDescent="0.2">
      <c r="A30" s="5" t="s">
        <v>59</v>
      </c>
      <c r="B30" s="5" t="s">
        <v>3</v>
      </c>
      <c r="C30" s="5" t="s">
        <v>2</v>
      </c>
      <c r="D30" s="5" t="s">
        <v>118</v>
      </c>
      <c r="E30" s="14">
        <v>1659.7470000000003</v>
      </c>
      <c r="F30" s="12">
        <f t="shared" si="0"/>
        <v>6.1106603096294397E-3</v>
      </c>
      <c r="G30" s="12">
        <f t="shared" si="1"/>
        <v>5.7325166130168699E-3</v>
      </c>
    </row>
    <row r="31" spans="1:7" x14ac:dyDescent="0.2">
      <c r="A31" s="5" t="s">
        <v>60</v>
      </c>
      <c r="B31" s="5" t="s">
        <v>13</v>
      </c>
      <c r="C31" s="5" t="s">
        <v>4</v>
      </c>
      <c r="D31" s="5" t="s">
        <v>119</v>
      </c>
      <c r="E31" s="14">
        <v>1658.164</v>
      </c>
      <c r="F31" s="12">
        <f t="shared" si="0"/>
        <v>6.1048322073523186E-3</v>
      </c>
      <c r="G31" s="12">
        <f t="shared" si="1"/>
        <v>5.7270491690037716E-3</v>
      </c>
    </row>
    <row r="32" spans="1:7" x14ac:dyDescent="0.2">
      <c r="A32" s="5" t="s">
        <v>61</v>
      </c>
      <c r="B32" s="5" t="s">
        <v>3</v>
      </c>
      <c r="C32" s="5" t="s">
        <v>2</v>
      </c>
      <c r="D32" s="5" t="s">
        <v>120</v>
      </c>
      <c r="E32" s="14">
        <v>1639.2459999999999</v>
      </c>
      <c r="F32" s="12">
        <f t="shared" si="0"/>
        <v>6.0351821512066705E-3</v>
      </c>
      <c r="G32" s="12">
        <f t="shared" si="1"/>
        <v>5.6617092411201516E-3</v>
      </c>
    </row>
    <row r="33" spans="1:7" x14ac:dyDescent="0.2">
      <c r="A33" s="5" t="s">
        <v>62</v>
      </c>
      <c r="B33" s="5" t="s">
        <v>3</v>
      </c>
      <c r="C33" s="5" t="s">
        <v>10</v>
      </c>
      <c r="D33" s="5" t="s">
        <v>121</v>
      </c>
      <c r="E33" s="14">
        <v>1632.9179999999999</v>
      </c>
      <c r="F33" s="12">
        <f t="shared" si="0"/>
        <v>6.0118844688253591E-3</v>
      </c>
      <c r="G33" s="12">
        <f t="shared" si="1"/>
        <v>5.6398532804664073E-3</v>
      </c>
    </row>
    <row r="34" spans="1:7" x14ac:dyDescent="0.2">
      <c r="A34" s="5" t="s">
        <v>63</v>
      </c>
      <c r="B34" s="5" t="s">
        <v>8</v>
      </c>
      <c r="C34" s="5" t="s">
        <v>2</v>
      </c>
      <c r="D34" s="5" t="s">
        <v>122</v>
      </c>
      <c r="E34" s="14">
        <v>1628.9970000000001</v>
      </c>
      <c r="F34" s="12">
        <f t="shared" si="0"/>
        <v>5.9974485945179764E-3</v>
      </c>
      <c r="G34" s="12">
        <f t="shared" si="1"/>
        <v>5.6263107359462864E-3</v>
      </c>
    </row>
    <row r="35" spans="1:7" x14ac:dyDescent="0.2">
      <c r="A35" s="5" t="s">
        <v>64</v>
      </c>
      <c r="B35" s="5" t="s">
        <v>3</v>
      </c>
      <c r="C35" s="5" t="s">
        <v>5</v>
      </c>
      <c r="D35" s="5" t="s">
        <v>123</v>
      </c>
      <c r="E35" s="14">
        <v>1590.92</v>
      </c>
      <c r="F35" s="12">
        <f t="shared" si="0"/>
        <v>5.8572611969147509E-3</v>
      </c>
      <c r="G35" s="12">
        <f t="shared" si="1"/>
        <v>5.494798502410787E-3</v>
      </c>
    </row>
    <row r="36" spans="1:7" x14ac:dyDescent="0.2">
      <c r="A36" s="5" t="s">
        <v>65</v>
      </c>
      <c r="B36" s="5" t="s">
        <v>8</v>
      </c>
      <c r="C36" s="5" t="s">
        <v>4</v>
      </c>
      <c r="D36" s="5" t="s">
        <v>124</v>
      </c>
      <c r="E36" s="14">
        <v>1580.1680000000001</v>
      </c>
      <c r="F36" s="12">
        <f t="shared" si="0"/>
        <v>5.817675754284558E-3</v>
      </c>
      <c r="G36" s="12">
        <f t="shared" si="1"/>
        <v>5.4576627108575224E-3</v>
      </c>
    </row>
    <row r="37" spans="1:7" x14ac:dyDescent="0.2">
      <c r="A37" s="5" t="s">
        <v>66</v>
      </c>
      <c r="B37" s="5" t="s">
        <v>8</v>
      </c>
      <c r="C37" s="5" t="s">
        <v>4</v>
      </c>
      <c r="D37" s="5" t="s">
        <v>125</v>
      </c>
      <c r="E37" s="14">
        <v>1571.252</v>
      </c>
      <c r="F37" s="12">
        <f t="shared" si="0"/>
        <v>5.7848498794249208E-3</v>
      </c>
      <c r="G37" s="12">
        <f t="shared" si="1"/>
        <v>5.4268681872815441E-3</v>
      </c>
    </row>
    <row r="38" spans="1:7" x14ac:dyDescent="0.2">
      <c r="A38" s="5" t="s">
        <v>67</v>
      </c>
      <c r="B38" s="5" t="s">
        <v>8</v>
      </c>
      <c r="C38" s="5" t="s">
        <v>2</v>
      </c>
      <c r="D38" s="5" t="s">
        <v>126</v>
      </c>
      <c r="E38" s="14">
        <v>1523.9150000000004</v>
      </c>
      <c r="F38" s="12">
        <f t="shared" si="0"/>
        <v>5.6105701084255303E-3</v>
      </c>
      <c r="G38" s="12">
        <f t="shared" si="1"/>
        <v>5.263373305886743E-3</v>
      </c>
    </row>
    <row r="39" spans="1:7" x14ac:dyDescent="0.2">
      <c r="A39" s="5" t="s">
        <v>68</v>
      </c>
      <c r="B39" s="5" t="s">
        <v>3</v>
      </c>
      <c r="C39" s="5" t="s">
        <v>4</v>
      </c>
      <c r="D39" s="5" t="s">
        <v>127</v>
      </c>
      <c r="E39" s="14">
        <v>1486.7670000000003</v>
      </c>
      <c r="F39" s="12">
        <f t="shared" si="0"/>
        <v>5.4738029932072984E-3</v>
      </c>
      <c r="G39" s="12">
        <f t="shared" si="1"/>
        <v>5.1350696986861566E-3</v>
      </c>
    </row>
    <row r="40" spans="1:7" x14ac:dyDescent="0.2">
      <c r="A40" s="5" t="s">
        <v>69</v>
      </c>
      <c r="B40" s="5" t="s">
        <v>8</v>
      </c>
      <c r="C40" s="5" t="s">
        <v>2</v>
      </c>
      <c r="D40" s="5" t="s">
        <v>128</v>
      </c>
      <c r="E40" s="14">
        <v>1464.6679999999999</v>
      </c>
      <c r="F40" s="12">
        <f t="shared" si="0"/>
        <v>5.3924415072805253E-3</v>
      </c>
      <c r="G40" s="12">
        <f t="shared" si="1"/>
        <v>5.0587430750314299E-3</v>
      </c>
    </row>
    <row r="41" spans="1:7" x14ac:dyDescent="0.2">
      <c r="A41" s="5" t="s">
        <v>70</v>
      </c>
      <c r="B41" s="5" t="s">
        <v>13</v>
      </c>
      <c r="C41" s="5" t="s">
        <v>5</v>
      </c>
      <c r="D41" s="5" t="s">
        <v>129</v>
      </c>
      <c r="E41" s="14">
        <v>1458.5009999999997</v>
      </c>
      <c r="F41" s="12">
        <f t="shared" si="0"/>
        <v>5.3697365756677643E-3</v>
      </c>
      <c r="G41" s="12">
        <f t="shared" si="1"/>
        <v>5.0374431841730787E-3</v>
      </c>
    </row>
    <row r="42" spans="1:7" x14ac:dyDescent="0.2">
      <c r="A42" s="5" t="s">
        <v>71</v>
      </c>
      <c r="B42" s="5" t="s">
        <v>13</v>
      </c>
      <c r="C42" s="5" t="s">
        <v>4</v>
      </c>
      <c r="D42" s="5" t="s">
        <v>130</v>
      </c>
      <c r="E42" s="14">
        <v>1425.6640000000002</v>
      </c>
      <c r="F42" s="12">
        <f t="shared" si="0"/>
        <v>5.2488411906558927E-3</v>
      </c>
      <c r="G42" s="12">
        <f t="shared" si="1"/>
        <v>4.9240291228603407E-3</v>
      </c>
    </row>
    <row r="43" spans="1:7" x14ac:dyDescent="0.2">
      <c r="A43" s="5" t="s">
        <v>72</v>
      </c>
      <c r="B43" s="5" t="s">
        <v>3</v>
      </c>
      <c r="C43" s="5" t="s">
        <v>5</v>
      </c>
      <c r="D43" s="5" t="s">
        <v>131</v>
      </c>
      <c r="E43" s="14">
        <v>1370.6670000000001</v>
      </c>
      <c r="F43" s="12">
        <f t="shared" si="0"/>
        <v>5.0463597371279206E-3</v>
      </c>
      <c r="G43" s="12">
        <f t="shared" si="1"/>
        <v>4.7340777530635652E-3</v>
      </c>
    </row>
    <row r="44" spans="1:7" x14ac:dyDescent="0.2">
      <c r="A44" s="5" t="s">
        <v>73</v>
      </c>
      <c r="B44" s="5" t="s">
        <v>20</v>
      </c>
      <c r="C44" s="5" t="s">
        <v>4</v>
      </c>
      <c r="D44" s="5" t="s">
        <v>132</v>
      </c>
      <c r="E44" s="14">
        <v>1308</v>
      </c>
      <c r="F44" s="12">
        <f t="shared" si="0"/>
        <v>4.8156397842534469E-3</v>
      </c>
      <c r="G44" s="12">
        <f t="shared" si="1"/>
        <v>4.5176353563682083E-3</v>
      </c>
    </row>
    <row r="45" spans="1:7" x14ac:dyDescent="0.2">
      <c r="A45" s="5" t="s">
        <v>74</v>
      </c>
      <c r="B45" s="5" t="s">
        <v>20</v>
      </c>
      <c r="C45" s="5" t="s">
        <v>4</v>
      </c>
      <c r="D45" s="5" t="s">
        <v>133</v>
      </c>
      <c r="E45" s="14">
        <v>1279.5000000000002</v>
      </c>
      <c r="F45" s="12">
        <f t="shared" si="0"/>
        <v>4.7107118531745313E-3</v>
      </c>
      <c r="G45" s="12">
        <f t="shared" si="1"/>
        <v>4.4192006410344979E-3</v>
      </c>
    </row>
    <row r="46" spans="1:7" x14ac:dyDescent="0.2">
      <c r="A46" s="5" t="s">
        <v>75</v>
      </c>
      <c r="B46" s="5" t="s">
        <v>3</v>
      </c>
      <c r="C46" s="5" t="s">
        <v>5</v>
      </c>
      <c r="D46" s="5" t="s">
        <v>134</v>
      </c>
      <c r="E46" s="14">
        <v>1277.2490000000003</v>
      </c>
      <c r="F46" s="12">
        <f t="shared" si="0"/>
        <v>4.7024243874601926E-3</v>
      </c>
      <c r="G46" s="12">
        <f t="shared" si="1"/>
        <v>4.4114260254479653E-3</v>
      </c>
    </row>
    <row r="47" spans="1:7" x14ac:dyDescent="0.2">
      <c r="A47" s="5" t="s">
        <v>76</v>
      </c>
      <c r="B47" s="5" t="s">
        <v>7</v>
      </c>
      <c r="C47" s="5" t="s">
        <v>2</v>
      </c>
      <c r="D47" s="5" t="s">
        <v>135</v>
      </c>
      <c r="E47" s="14">
        <v>1268.252</v>
      </c>
      <c r="F47" s="12">
        <f t="shared" si="0"/>
        <v>4.6693002963753838E-3</v>
      </c>
      <c r="G47" s="12">
        <f t="shared" si="1"/>
        <v>4.3803517400494586E-3</v>
      </c>
    </row>
    <row r="48" spans="1:7" x14ac:dyDescent="0.2">
      <c r="A48" s="5" t="s">
        <v>77</v>
      </c>
      <c r="B48" s="5" t="s">
        <v>8</v>
      </c>
      <c r="C48" s="5" t="s">
        <v>4</v>
      </c>
      <c r="D48" s="5" t="s">
        <v>136</v>
      </c>
      <c r="E48" s="14">
        <v>1249.0820000000001</v>
      </c>
      <c r="F48" s="12">
        <f t="shared" si="0"/>
        <v>4.5987224564180921E-3</v>
      </c>
      <c r="G48" s="12">
        <f t="shared" si="1"/>
        <v>4.314141442051311E-3</v>
      </c>
    </row>
    <row r="49" spans="1:7" x14ac:dyDescent="0.2">
      <c r="A49" s="5" t="s">
        <v>78</v>
      </c>
      <c r="B49" s="5" t="s">
        <v>9</v>
      </c>
      <c r="C49" s="5" t="s">
        <v>2</v>
      </c>
      <c r="D49" s="5" t="s">
        <v>24</v>
      </c>
      <c r="E49" s="14">
        <v>1241.6666666666667</v>
      </c>
      <c r="F49" s="12">
        <f t="shared" si="0"/>
        <v>4.5714215587013482E-3</v>
      </c>
      <c r="G49" s="12">
        <f t="shared" si="1"/>
        <v>4.2885299955330216E-3</v>
      </c>
    </row>
    <row r="50" spans="1:7" x14ac:dyDescent="0.2">
      <c r="A50" s="5" t="s">
        <v>79</v>
      </c>
      <c r="B50" s="5" t="s">
        <v>12</v>
      </c>
      <c r="C50" s="5" t="s">
        <v>2</v>
      </c>
      <c r="D50" s="5" t="s">
        <v>137</v>
      </c>
      <c r="E50" s="14">
        <v>1092.4179999999999</v>
      </c>
      <c r="F50" s="12">
        <f t="shared" si="0"/>
        <v>4.0219354601181813E-3</v>
      </c>
      <c r="G50" s="12">
        <f t="shared" si="1"/>
        <v>3.7730475387867312E-3</v>
      </c>
    </row>
    <row r="51" spans="1:7" x14ac:dyDescent="0.2">
      <c r="A51" s="5" t="s">
        <v>80</v>
      </c>
      <c r="B51" s="5" t="s">
        <v>3</v>
      </c>
      <c r="C51" s="5" t="s">
        <v>2</v>
      </c>
      <c r="D51" s="5" t="s">
        <v>138</v>
      </c>
      <c r="E51" s="14">
        <v>1087.0819999999999</v>
      </c>
      <c r="F51" s="12">
        <f t="shared" si="0"/>
        <v>4.0022900060747747E-3</v>
      </c>
      <c r="G51" s="12">
        <f t="shared" si="1"/>
        <v>3.7546177969965317E-3</v>
      </c>
    </row>
    <row r="52" spans="1:7" x14ac:dyDescent="0.2">
      <c r="A52" s="5" t="s">
        <v>81</v>
      </c>
      <c r="B52" s="5" t="s">
        <v>3</v>
      </c>
      <c r="C52" s="5" t="s">
        <v>10</v>
      </c>
      <c r="D52" s="5" t="s">
        <v>139</v>
      </c>
      <c r="E52" s="14">
        <v>1027.3340000000001</v>
      </c>
      <c r="F52" s="12">
        <f t="shared" si="0"/>
        <v>3.7823168823518587E-3</v>
      </c>
      <c r="G52" s="12">
        <f t="shared" si="1"/>
        <v>3.5482571874611442E-3</v>
      </c>
    </row>
    <row r="53" spans="1:7" x14ac:dyDescent="0.2">
      <c r="A53" s="5" t="s">
        <v>82</v>
      </c>
      <c r="B53" s="5" t="s">
        <v>3</v>
      </c>
      <c r="C53" s="5" t="s">
        <v>2</v>
      </c>
      <c r="D53" s="5" t="s">
        <v>140</v>
      </c>
      <c r="E53" s="14">
        <v>999.58100000000013</v>
      </c>
      <c r="F53" s="12">
        <f t="shared" si="0"/>
        <v>3.6801391675717471E-3</v>
      </c>
      <c r="G53" s="12">
        <f t="shared" si="1"/>
        <v>3.4524024978240752E-3</v>
      </c>
    </row>
    <row r="54" spans="1:7" x14ac:dyDescent="0.2">
      <c r="A54" s="5" t="s">
        <v>83</v>
      </c>
      <c r="B54" s="5" t="s">
        <v>3</v>
      </c>
      <c r="C54" s="5" t="s">
        <v>4</v>
      </c>
      <c r="D54" s="5" t="s">
        <v>29</v>
      </c>
      <c r="E54" s="14">
        <v>991</v>
      </c>
      <c r="F54" s="12">
        <f t="shared" si="0"/>
        <v>3.6485466561125123E-3</v>
      </c>
      <c r="G54" s="12">
        <f t="shared" si="1"/>
        <v>3.4227650138844755E-3</v>
      </c>
    </row>
    <row r="55" spans="1:7" x14ac:dyDescent="0.2">
      <c r="A55" s="5" t="s">
        <v>84</v>
      </c>
      <c r="B55" s="5" t="s">
        <v>3</v>
      </c>
      <c r="C55" s="5" t="s">
        <v>2</v>
      </c>
      <c r="D55" s="5" t="s">
        <v>141</v>
      </c>
      <c r="E55" s="14">
        <v>983.5</v>
      </c>
      <c r="F55" s="12">
        <f t="shared" si="0"/>
        <v>3.6209340426706918E-3</v>
      </c>
      <c r="G55" s="12">
        <f t="shared" si="1"/>
        <v>3.396861141428236E-3</v>
      </c>
    </row>
    <row r="56" spans="1:7" x14ac:dyDescent="0.2">
      <c r="D56" s="34" t="s">
        <v>93</v>
      </c>
      <c r="E56" s="32">
        <f>SUM(E6:E55)</f>
        <v>174902.04383333339</v>
      </c>
    </row>
    <row r="57" spans="1:7" x14ac:dyDescent="0.2">
      <c r="D57" s="34" t="s">
        <v>143</v>
      </c>
      <c r="E57" s="32">
        <v>271615</v>
      </c>
    </row>
    <row r="58" spans="1:7" x14ac:dyDescent="0.2">
      <c r="D58" s="34" t="s">
        <v>144</v>
      </c>
      <c r="E58" s="32">
        <v>289532</v>
      </c>
    </row>
    <row r="59" spans="1:7" x14ac:dyDescent="0.2">
      <c r="D59" s="34"/>
      <c r="E59" s="32"/>
    </row>
    <row r="60" spans="1:7" x14ac:dyDescent="0.2">
      <c r="D60" s="33" t="s">
        <v>31</v>
      </c>
      <c r="E60" s="35">
        <f>E56/271615</f>
        <v>0.64393367020721748</v>
      </c>
    </row>
    <row r="61" spans="1:7" x14ac:dyDescent="0.2">
      <c r="D61" s="33" t="s">
        <v>32</v>
      </c>
      <c r="E61" s="35">
        <f>E56/289532</f>
        <v>0.60408536477257568</v>
      </c>
    </row>
  </sheetData>
  <sortState xmlns:xlrd2="http://schemas.microsoft.com/office/spreadsheetml/2017/richdata2" ref="A6:G55">
    <sortCondition descending="1" ref="E6:E55"/>
  </sortState>
  <phoneticPr fontId="7" type="noConversion"/>
  <pageMargins left="0.7" right="0.7" top="0.75" bottom="0.75" header="0.3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F30"/>
  <sheetViews>
    <sheetView showGridLines="0" showOutlineSymbols="0" zoomScaleNormal="100" workbookViewId="0">
      <selection activeCell="D25" sqref="A5:D25"/>
    </sheetView>
  </sheetViews>
  <sheetFormatPr defaultColWidth="6.85546875" defaultRowHeight="12.75" customHeight="1" x14ac:dyDescent="0.2"/>
  <cols>
    <col min="1" max="1" width="9.42578125" style="17" customWidth="1"/>
    <col min="2" max="2" width="52.85546875" bestFit="1" customWidth="1"/>
    <col min="3" max="3" width="15.140625" style="1" customWidth="1"/>
    <col min="4" max="4" width="22.140625" style="25" bestFit="1" customWidth="1"/>
  </cols>
  <sheetData>
    <row r="1" spans="1:6" ht="15.75" x14ac:dyDescent="0.2">
      <c r="A1" s="8" t="s">
        <v>85</v>
      </c>
      <c r="B1" s="4"/>
      <c r="C1" s="6"/>
      <c r="D1" s="10"/>
      <c r="E1" s="9"/>
      <c r="F1" s="15"/>
    </row>
    <row r="2" spans="1:6" ht="15.75" x14ac:dyDescent="0.2">
      <c r="A2" s="8" t="s">
        <v>145</v>
      </c>
      <c r="B2" s="4"/>
      <c r="C2" s="6"/>
      <c r="D2" s="10"/>
      <c r="E2" s="9"/>
      <c r="F2" s="15"/>
    </row>
    <row r="3" spans="1:6" ht="15.75" x14ac:dyDescent="0.2">
      <c r="A3" s="16" t="s">
        <v>87</v>
      </c>
      <c r="B3" s="4"/>
      <c r="C3" s="6"/>
      <c r="D3" s="10"/>
      <c r="E3" s="9"/>
      <c r="F3" s="15"/>
    </row>
    <row r="4" spans="1:6" ht="15.75" x14ac:dyDescent="0.2">
      <c r="A4" s="4"/>
      <c r="B4" s="4"/>
      <c r="C4" s="6"/>
      <c r="D4" s="10"/>
      <c r="E4" s="9"/>
      <c r="F4" s="15"/>
    </row>
    <row r="5" spans="1:6" ht="15.75" x14ac:dyDescent="0.2">
      <c r="A5" s="20" t="s">
        <v>34</v>
      </c>
      <c r="B5" s="20" t="s">
        <v>0</v>
      </c>
      <c r="C5" s="21" t="s">
        <v>156</v>
      </c>
      <c r="D5" s="22" t="s">
        <v>88</v>
      </c>
    </row>
    <row r="6" spans="1:6" s="4" customFormat="1" ht="16.5" customHeight="1" x14ac:dyDescent="0.2">
      <c r="A6" s="23" t="s">
        <v>35</v>
      </c>
      <c r="B6" s="5" t="s">
        <v>22</v>
      </c>
      <c r="C6" s="24">
        <v>1899.125</v>
      </c>
      <c r="D6" s="12">
        <f>C6/17559</f>
        <v>0.10815678569394613</v>
      </c>
    </row>
    <row r="7" spans="1:6" s="4" customFormat="1" ht="16.5" customHeight="1" x14ac:dyDescent="0.2">
      <c r="A7" s="23" t="s">
        <v>38</v>
      </c>
      <c r="B7" s="5" t="s">
        <v>95</v>
      </c>
      <c r="C7" s="24">
        <v>702.43521126760618</v>
      </c>
      <c r="D7" s="12">
        <f t="shared" ref="D7:D25" si="0">C7/17559</f>
        <v>4.0004283345726192E-2</v>
      </c>
    </row>
    <row r="8" spans="1:6" s="4" customFormat="1" ht="16.5" customHeight="1" x14ac:dyDescent="0.2">
      <c r="A8" s="23" t="s">
        <v>39</v>
      </c>
      <c r="B8" s="5" t="s">
        <v>19</v>
      </c>
      <c r="C8" s="24">
        <v>607.04200000000003</v>
      </c>
      <c r="D8" s="12">
        <f t="shared" si="0"/>
        <v>3.4571558744803235E-2</v>
      </c>
    </row>
    <row r="9" spans="1:6" s="4" customFormat="1" ht="16.5" customHeight="1" x14ac:dyDescent="0.2">
      <c r="A9" s="23" t="s">
        <v>36</v>
      </c>
      <c r="B9" s="5" t="s">
        <v>17</v>
      </c>
      <c r="C9" s="24">
        <v>485.666</v>
      </c>
      <c r="D9" s="12">
        <f t="shared" si="0"/>
        <v>2.765909220342844E-2</v>
      </c>
    </row>
    <row r="10" spans="1:6" s="4" customFormat="1" ht="16.5" customHeight="1" x14ac:dyDescent="0.2">
      <c r="A10" s="23" t="s">
        <v>40</v>
      </c>
      <c r="B10" s="5" t="s">
        <v>21</v>
      </c>
      <c r="C10" s="24">
        <v>371.87746478873231</v>
      </c>
      <c r="D10" s="12">
        <f t="shared" si="0"/>
        <v>2.1178738241855021E-2</v>
      </c>
    </row>
    <row r="11" spans="1:6" s="4" customFormat="1" ht="16.5" customHeight="1" x14ac:dyDescent="0.2">
      <c r="A11" s="23" t="s">
        <v>37</v>
      </c>
      <c r="B11" s="5" t="s">
        <v>146</v>
      </c>
      <c r="C11" s="24">
        <v>234.14507042253518</v>
      </c>
      <c r="D11" s="12">
        <f t="shared" si="0"/>
        <v>1.3334761115242051E-2</v>
      </c>
    </row>
    <row r="12" spans="1:6" s="4" customFormat="1" ht="16.5" customHeight="1" x14ac:dyDescent="0.2">
      <c r="A12" s="23" t="s">
        <v>41</v>
      </c>
      <c r="B12" s="5" t="s">
        <v>147</v>
      </c>
      <c r="C12" s="24">
        <v>231.99178403755872</v>
      </c>
      <c r="D12" s="12">
        <f t="shared" si="0"/>
        <v>1.3212129622276822E-2</v>
      </c>
    </row>
    <row r="13" spans="1:6" s="4" customFormat="1" ht="16.5" customHeight="1" x14ac:dyDescent="0.2">
      <c r="A13" s="23" t="s">
        <v>42</v>
      </c>
      <c r="B13" s="5" t="s">
        <v>16</v>
      </c>
      <c r="C13" s="24">
        <v>204.542</v>
      </c>
      <c r="D13" s="12">
        <f t="shared" si="0"/>
        <v>1.16488410501737E-2</v>
      </c>
    </row>
    <row r="14" spans="1:6" s="4" customFormat="1" ht="16.5" customHeight="1" x14ac:dyDescent="0.2">
      <c r="A14" s="23" t="s">
        <v>43</v>
      </c>
      <c r="B14" s="5" t="s">
        <v>148</v>
      </c>
      <c r="C14" s="24">
        <v>199.71197183098593</v>
      </c>
      <c r="D14" s="12">
        <f t="shared" si="0"/>
        <v>1.1373766833588811E-2</v>
      </c>
    </row>
    <row r="15" spans="1:6" s="4" customFormat="1" ht="16.5" customHeight="1" x14ac:dyDescent="0.2">
      <c r="A15" s="23" t="s">
        <v>44</v>
      </c>
      <c r="B15" s="5" t="s">
        <v>97</v>
      </c>
      <c r="C15" s="24">
        <v>192.86408450704224</v>
      </c>
      <c r="D15" s="12">
        <f t="shared" si="0"/>
        <v>1.0983773820094666E-2</v>
      </c>
    </row>
    <row r="16" spans="1:6" s="4" customFormat="1" ht="16.5" customHeight="1" x14ac:dyDescent="0.2">
      <c r="A16" s="23" t="s">
        <v>45</v>
      </c>
      <c r="B16" s="5" t="s">
        <v>96</v>
      </c>
      <c r="C16" s="24">
        <v>185.86901408450703</v>
      </c>
      <c r="D16" s="12">
        <f t="shared" si="0"/>
        <v>1.0585398603821803E-2</v>
      </c>
    </row>
    <row r="17" spans="1:4" s="4" customFormat="1" ht="16.5" customHeight="1" x14ac:dyDescent="0.2">
      <c r="A17" s="23" t="s">
        <v>46</v>
      </c>
      <c r="B17" s="5" t="s">
        <v>149</v>
      </c>
      <c r="C17" s="24">
        <v>177.70809859154943</v>
      </c>
      <c r="D17" s="12">
        <f t="shared" si="0"/>
        <v>1.0120627518170137E-2</v>
      </c>
    </row>
    <row r="18" spans="1:4" s="4" customFormat="1" ht="16.5" customHeight="1" x14ac:dyDescent="0.2">
      <c r="A18" s="23" t="s">
        <v>47</v>
      </c>
      <c r="B18" s="5" t="s">
        <v>18</v>
      </c>
      <c r="C18" s="24">
        <v>140.042</v>
      </c>
      <c r="D18" s="12">
        <f t="shared" si="0"/>
        <v>7.9755111338914511E-3</v>
      </c>
    </row>
    <row r="19" spans="1:4" s="4" customFormat="1" ht="16.5" customHeight="1" x14ac:dyDescent="0.2">
      <c r="A19" s="23" t="s">
        <v>48</v>
      </c>
      <c r="B19" s="5" t="s">
        <v>150</v>
      </c>
      <c r="C19" s="24">
        <v>138.67960281690154</v>
      </c>
      <c r="D19" s="12">
        <f t="shared" si="0"/>
        <v>7.8979214543482851E-3</v>
      </c>
    </row>
    <row r="20" spans="1:4" s="4" customFormat="1" ht="16.5" customHeight="1" x14ac:dyDescent="0.2">
      <c r="A20" s="23" t="s">
        <v>49</v>
      </c>
      <c r="B20" s="5" t="s">
        <v>14</v>
      </c>
      <c r="C20" s="24">
        <v>137.73239436619724</v>
      </c>
      <c r="D20" s="12">
        <f t="shared" si="0"/>
        <v>7.8439771266129756E-3</v>
      </c>
    </row>
    <row r="21" spans="1:4" s="4" customFormat="1" ht="16.5" customHeight="1" x14ac:dyDescent="0.2">
      <c r="A21" s="23" t="s">
        <v>50</v>
      </c>
      <c r="B21" s="5" t="s">
        <v>151</v>
      </c>
      <c r="C21" s="24">
        <v>137.73239436619721</v>
      </c>
      <c r="D21" s="12">
        <f t="shared" si="0"/>
        <v>7.8439771266129738E-3</v>
      </c>
    </row>
    <row r="22" spans="1:4" s="4" customFormat="1" ht="16.5" customHeight="1" x14ac:dyDescent="0.2">
      <c r="A22" s="23" t="s">
        <v>51</v>
      </c>
      <c r="B22" s="5" t="s">
        <v>152</v>
      </c>
      <c r="C22" s="24">
        <v>133.59</v>
      </c>
      <c r="D22" s="12">
        <f t="shared" si="0"/>
        <v>7.6080642405603966E-3</v>
      </c>
    </row>
    <row r="23" spans="1:4" s="4" customFormat="1" ht="16.5" customHeight="1" x14ac:dyDescent="0.2">
      <c r="A23" s="23" t="s">
        <v>52</v>
      </c>
      <c r="B23" s="5" t="s">
        <v>153</v>
      </c>
      <c r="C23" s="24">
        <v>130.84577464788737</v>
      </c>
      <c r="D23" s="12">
        <f t="shared" si="0"/>
        <v>7.4517782702823261E-3</v>
      </c>
    </row>
    <row r="24" spans="1:4" s="4" customFormat="1" ht="16.5" customHeight="1" x14ac:dyDescent="0.2">
      <c r="A24" s="23" t="s">
        <v>53</v>
      </c>
      <c r="B24" s="5" t="s">
        <v>154</v>
      </c>
      <c r="C24" s="24">
        <v>123.79200000000002</v>
      </c>
      <c r="D24" s="12">
        <f t="shared" si="0"/>
        <v>7.0500597983939872E-3</v>
      </c>
    </row>
    <row r="25" spans="1:4" s="4" customFormat="1" ht="16.5" customHeight="1" x14ac:dyDescent="0.2">
      <c r="A25" s="23" t="s">
        <v>54</v>
      </c>
      <c r="B25" s="5" t="s">
        <v>155</v>
      </c>
      <c r="C25" s="24">
        <v>121.91408450704238</v>
      </c>
      <c r="D25" s="12">
        <f t="shared" si="0"/>
        <v>6.9431109121842003E-3</v>
      </c>
    </row>
    <row r="26" spans="1:4" ht="12.75" customHeight="1" x14ac:dyDescent="0.2">
      <c r="A26" s="18"/>
      <c r="B26" s="2"/>
      <c r="C26" s="3"/>
      <c r="D26" s="26"/>
    </row>
    <row r="27" spans="1:4" s="28" customFormat="1" ht="15.75" x14ac:dyDescent="0.2">
      <c r="A27" s="27"/>
      <c r="B27" s="7" t="s">
        <v>89</v>
      </c>
      <c r="C27" s="30" t="s">
        <v>98</v>
      </c>
      <c r="D27" s="11" t="s">
        <v>88</v>
      </c>
    </row>
    <row r="28" spans="1:4" s="29" customFormat="1" ht="15.75" customHeight="1" x14ac:dyDescent="0.2">
      <c r="A28" s="19"/>
      <c r="B28" s="4" t="s">
        <v>90</v>
      </c>
      <c r="C28" s="31">
        <f>SUM(C6:C25)</f>
        <v>6557.3059502347432</v>
      </c>
      <c r="D28" s="15">
        <f>C28/C29</f>
        <v>0.49593903722846339</v>
      </c>
    </row>
    <row r="29" spans="1:4" s="29" customFormat="1" ht="15.75" customHeight="1" x14ac:dyDescent="0.2">
      <c r="A29" s="19"/>
      <c r="B29" s="4" t="s">
        <v>91</v>
      </c>
      <c r="C29" s="31">
        <v>13222</v>
      </c>
      <c r="D29" s="10"/>
    </row>
    <row r="30" spans="1:4" s="29" customFormat="1" ht="15.75" customHeight="1" x14ac:dyDescent="0.2">
      <c r="A30" s="19"/>
      <c r="B30" s="4" t="s">
        <v>92</v>
      </c>
      <c r="C30" s="31">
        <v>289532</v>
      </c>
      <c r="D30" s="10"/>
    </row>
  </sheetData>
  <phoneticPr fontId="7" type="noConversion"/>
  <printOptions horizontalCentered="1"/>
  <pageMargins left="0.25" right="0.25" top="0.25" bottom="0.115972222222222" header="0" footer="0"/>
  <pageSetup scale="11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Top 50 Wines</vt:lpstr>
      <vt:lpstr>Top 20 Beers</vt:lpstr>
      <vt:lpstr>'Top 50 Wines'!Print_Titles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Sara Schurtz Lewis</cp:lastModifiedBy>
  <cp:lastPrinted>2021-04-20T13:52:56Z</cp:lastPrinted>
  <dcterms:created xsi:type="dcterms:W3CDTF">2020-01-15T14:20:02Z</dcterms:created>
  <dcterms:modified xsi:type="dcterms:W3CDTF">2022-04-03T20:07:07Z</dcterms:modified>
</cp:coreProperties>
</file>