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ysela\Sara Schurtz Lewis\Spreadsheets - KEEP\"/>
    </mc:Choice>
  </mc:AlternateContent>
  <xr:revisionPtr revIDLastSave="0" documentId="13_ncr:1_{50D7C14A-238C-469D-A5A0-C15C523B071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op 50 Wines" sheetId="11" r:id="rId1"/>
    <sheet name="Top 20 Beers" sheetId="1" r:id="rId2"/>
  </sheets>
  <definedNames>
    <definedName name="_xlnm.Print_Titles" localSheetId="0">'Top 50 Wines'!$1:$5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6" i="11"/>
  <c r="E56" i="11"/>
  <c r="E60" i="11" s="1"/>
  <c r="C28" i="1"/>
  <c r="D28" i="1" s="1"/>
  <c r="E61" i="11" l="1"/>
</calcChain>
</file>

<file path=xl/sharedStrings.xml><?xml version="1.0" encoding="utf-8"?>
<sst xmlns="http://schemas.openxmlformats.org/spreadsheetml/2006/main" count="268" uniqueCount="158">
  <si>
    <t>Description</t>
  </si>
  <si>
    <t>Country</t>
  </si>
  <si>
    <t>RED</t>
  </si>
  <si>
    <t>FRANCE</t>
  </si>
  <si>
    <t>WHITE</t>
  </si>
  <si>
    <t>ROSE</t>
  </si>
  <si>
    <t>USA</t>
  </si>
  <si>
    <t>ITALY</t>
  </si>
  <si>
    <t>SPAIN</t>
  </si>
  <si>
    <t>ARGENTINA</t>
  </si>
  <si>
    <t>SPARKLING</t>
  </si>
  <si>
    <t>GERMANY</t>
  </si>
  <si>
    <t>AUSTRALIA</t>
  </si>
  <si>
    <t>PORTUGAL</t>
  </si>
  <si>
    <t>AUSTRIA</t>
  </si>
  <si>
    <t>Jackie O's, Mystic Mama, IPA 4/6/12oz (CANS)</t>
  </si>
  <si>
    <t>Jackie O's, Who Cooks For You, IPA 4/6/12oz (CANS)</t>
  </si>
  <si>
    <t>RJ Rockers, Son of a Peach 15.5 G</t>
  </si>
  <si>
    <t>RJ Rockers, Son of a Peach 4/6/12oz (CANS)</t>
  </si>
  <si>
    <t>Hugl, Gruner Veltliner 12/1.0L</t>
  </si>
  <si>
    <t>Weinkeller Erbach, Riesling 12/1.0L</t>
  </si>
  <si>
    <t>Wimmer, Gruner Veltliner 12/1.0L</t>
  </si>
  <si>
    <t>Pomerols, Picpoul de Pinet (HB &amp; Beauvignac) 12/750ml</t>
  </si>
  <si>
    <t>Pomerols, Picpoul de Pinet (HB &amp; Beauvignac) 6/1.5L</t>
  </si>
  <si>
    <t>Type</t>
  </si>
  <si>
    <t>% of total wine sales</t>
  </si>
  <si>
    <t>% of total sales</t>
  </si>
  <si>
    <t>% of total WINE sales</t>
  </si>
  <si>
    <t>Rank</t>
  </si>
  <si>
    <t>#1</t>
  </si>
  <si>
    <t>#4</t>
  </si>
  <si>
    <t>#6</t>
  </si>
  <si>
    <t>#2</t>
  </si>
  <si>
    <t>#3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</si>
  <si>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</si>
  <si>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</si>
  <si>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</si>
  <si>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</si>
  <si>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</si>
  <si>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</si>
  <si>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</si>
  <si>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</si>
  <si>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</si>
  <si>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</si>
  <si>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</si>
  <si>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</si>
  <si>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</si>
  <si>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</si>
  <si>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</si>
  <si>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</si>
  <si>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</si>
  <si>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</si>
  <si>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</si>
  <si>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</si>
  <si>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</si>
  <si>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</si>
  <si>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</si>
  <si>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</si>
  <si>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</si>
  <si>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</si>
  <si>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</si>
  <si>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</si>
  <si>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</si>
  <si>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</si>
  <si>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</si>
  <si>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</si>
  <si>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</si>
  <si>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</si>
  <si>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</si>
  <si>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</si>
  <si>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</si>
  <si>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</si>
  <si>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</si>
  <si>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</si>
  <si>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</si>
  <si>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</si>
  <si>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</si>
  <si>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</si>
  <si>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</si>
  <si>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KYSELA PERE et FILS, LTD</t>
  </si>
  <si>
    <t>All figures in 9-liter cases</t>
  </si>
  <si>
    <t>All figures in 2.25 gallon CE's</t>
  </si>
  <si>
    <t>% of total BEER sales</t>
  </si>
  <si>
    <t>TOTALS</t>
  </si>
  <si>
    <t>Top 20 beers</t>
  </si>
  <si>
    <t>Total Beer Sales</t>
  </si>
  <si>
    <t>Total Sales</t>
  </si>
  <si>
    <t>Top 50 Total 9-liter cases</t>
  </si>
  <si>
    <t>Chakana, Malbec 6/750ml</t>
  </si>
  <si>
    <t>Valley Lager 15.5G (KEG KRAFT)</t>
  </si>
  <si>
    <t>CE's</t>
  </si>
  <si>
    <t>Montebuena, Rioja</t>
  </si>
  <si>
    <t>Guillaume de Guers, Picpoul de Pinet</t>
  </si>
  <si>
    <t>Reverdy (Jean), Sancerre Blanc</t>
  </si>
  <si>
    <t>Bourdieu, Blaye, Cotes de Bordeaux</t>
  </si>
  <si>
    <t>Burgo Viejo, Rioja, Crianza</t>
  </si>
  <si>
    <t>Rubus, Old Vine Zinfandel, Lodi</t>
  </si>
  <si>
    <t>Tres Ojos, Garnacha, Calatayud</t>
  </si>
  <si>
    <t>Maipe, Malbec</t>
  </si>
  <si>
    <t>Rubus, Old Vine Zinfandel Reserve (silk screen)</t>
  </si>
  <si>
    <t>Rinaldi, Moscato d' Asti (white)</t>
  </si>
  <si>
    <t>Thorn Clarke, Shotfire, Shiraz</t>
  </si>
  <si>
    <t>Cortenova, Pinot Grigio</t>
  </si>
  <si>
    <t>Rubus, Cab. Sauv., AVA California</t>
  </si>
  <si>
    <t>Thorn Clarke, Milton Park, Shiraz</t>
  </si>
  <si>
    <t>Segries (Ch.), CDR, Rouge</t>
  </si>
  <si>
    <t>Alain de la Treille, Pinot Noir</t>
  </si>
  <si>
    <t>Grand Veneur (Dom.), CDR, Les Champauvins</t>
  </si>
  <si>
    <t>Segries (Ch.), Tavel, Rose</t>
  </si>
  <si>
    <t>Valminor, Albarino, Rias Baixas</t>
  </si>
  <si>
    <t>Fefinanes (Albarino de), Albarino</t>
  </si>
  <si>
    <t>Gaudrelle, Clos le Vigneau, Vouvray</t>
  </si>
  <si>
    <t>Lima, Vinho Verde, Rose</t>
  </si>
  <si>
    <t>Lima, Vinho Verde</t>
  </si>
  <si>
    <t>Rubus, Pinot Noir</t>
  </si>
  <si>
    <t>Green &amp; Social, Rueda, Organic Verdejo</t>
  </si>
  <si>
    <t>Thorn Clarke, Terra Barossa, Shiraz</t>
  </si>
  <si>
    <t>Grand Veneur (Dom.), CDR Rouge</t>
  </si>
  <si>
    <t>Maison du Midi, CDP Rouge</t>
  </si>
  <si>
    <t>Total Sales (All Categories)</t>
  </si>
  <si>
    <t>Jackie O's, Mystic Mama, IPA 15.5G</t>
  </si>
  <si>
    <t>Perennial, Dry-Hopped Pilsner 15.5G</t>
  </si>
  <si>
    <r>
      <t xml:space="preserve">Top 50 </t>
    </r>
    <r>
      <rPr>
        <b/>
        <sz val="12"/>
        <color rgb="FFFF0000"/>
        <rFont val="Calibri"/>
        <family val="2"/>
        <scheme val="minor"/>
      </rPr>
      <t>WINE</t>
    </r>
    <r>
      <rPr>
        <b/>
        <sz val="12"/>
        <color indexed="8"/>
        <rFont val="Calibri"/>
        <family val="2"/>
        <scheme val="minor"/>
      </rPr>
      <t xml:space="preserve"> SKU's - 2022</t>
    </r>
  </si>
  <si>
    <t>2022 9L Cases sold</t>
  </si>
  <si>
    <t>Total Wine Sales 2022</t>
  </si>
  <si>
    <t>Pomerols, Petite Frog, Picpoul / White Blend BIB 4/3L</t>
  </si>
  <si>
    <t>Rubus, Reserve Pinot Noir, Russian River</t>
  </si>
  <si>
    <t>Praia (Aveleda), Vinho Verde</t>
  </si>
  <si>
    <t>CHILE</t>
  </si>
  <si>
    <t>John's Bay, Sauvignon Blanc</t>
  </si>
  <si>
    <t>Rubus, Sparkling Brut Blanc de Blancs</t>
  </si>
  <si>
    <t>Alain de la Treille, Le Rose</t>
  </si>
  <si>
    <t>Cortijillo, Tempranillo, La Mancha</t>
  </si>
  <si>
    <t>Rubus, Red Blend, Organic</t>
  </si>
  <si>
    <t>Alain de la Treille, Touraine Sauvignon Blanc</t>
  </si>
  <si>
    <t>Pioneiro, Red Blend</t>
  </si>
  <si>
    <t>S. AFRICA</t>
  </si>
  <si>
    <t>Elton Bay, Sauvignon Blanc</t>
  </si>
  <si>
    <t>Lexicon, Cabernet Sauvignon, Napa Valley</t>
  </si>
  <si>
    <t>Jip Jip Rocks, Shiraz</t>
  </si>
  <si>
    <t>Riebeek, Sauvignon Blanc</t>
  </si>
  <si>
    <t>Rubus, Chardonnay, Colchagua Valley</t>
  </si>
  <si>
    <t>Lima, Granite Vinho Verde</t>
  </si>
  <si>
    <r>
      <t xml:space="preserve">Top 20 </t>
    </r>
    <r>
      <rPr>
        <b/>
        <sz val="12"/>
        <color rgb="FFFF0000"/>
        <rFont val="Calibri"/>
        <family val="2"/>
        <scheme val="minor"/>
      </rPr>
      <t>BEER</t>
    </r>
    <r>
      <rPr>
        <b/>
        <sz val="12"/>
        <color indexed="8"/>
        <rFont val="Calibri"/>
        <family val="2"/>
        <scheme val="minor"/>
      </rPr>
      <t xml:space="preserve"> SKU's - 2022</t>
    </r>
  </si>
  <si>
    <t>CE's sold 2022</t>
  </si>
  <si>
    <t>Lost Barrel, New England Hazy IPA 6/4/16oz (CANS)</t>
  </si>
  <si>
    <t>Lost Barrel, Toasted Lager 5.17G</t>
  </si>
  <si>
    <t>Lost Barrel, Toasted Lager 6/4/16oz (CANS)</t>
  </si>
  <si>
    <t>Lost Barrel, New England Hazy IPA 15.5G</t>
  </si>
  <si>
    <t>Lost Barrel, Wild Berry Sour Ale 6/4/16oz (CANS)</t>
  </si>
  <si>
    <t>Lost Barrel, New England Hazy IPA 5.17G</t>
  </si>
  <si>
    <t>Lost Barrel, Farm Ale 6/4/16oz (CANS)</t>
  </si>
  <si>
    <t>Perennial, Abraxas Chocolate Stout 5.17G</t>
  </si>
  <si>
    <t>Lost Barrel, Toasted Lager 15.5G</t>
  </si>
  <si>
    <t>Perennial, Southside Blonde 15.5G</t>
  </si>
  <si>
    <t>Perennial, Abraxas Chocolate Stout 12/750ml</t>
  </si>
  <si>
    <t>Alesatian, Hazy Mindset NEIPA 30L</t>
  </si>
  <si>
    <t>Alesatian, Amber Ale Pizza Bier 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</si>
</sst>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0"/>
      <color indexed="8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2" fillId="0" borderId="0"/>
    <xf numFmtId="9" fontId="1" fillId="0" borderId="0" applyFont="0" applyFill="0" applyBorder="0" applyAlignment="0" applyProtection="0">
      <alignment vertical="top"/>
    </xf>
  </cellStyleXfs>
  <cellXfs count="35">
    <xf numFmtId="0" fontId="0" fillId="0" borderId="0" xfId="0">
      <alignment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4" fillId="0" borderId="1" xfId="0" applyFont="1" applyBorder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10" fontId="9" fillId="0" borderId="1" xfId="3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10" fontId="9" fillId="0" borderId="0" xfId="3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0" fontId="13" fillId="0" borderId="0" xfId="0" applyFont="1">
      <alignment vertical="top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13" fillId="0" borderId="1" xfId="0" applyFont="1" applyBorder="1">
      <alignment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>
      <alignment vertical="top"/>
    </xf>
    <xf numFmtId="3" fontId="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 indent="1"/>
    </xf>
    <xf numFmtId="0" fontId="5" fillId="0" borderId="0" xfId="0" applyFont="1" applyAlignment="1">
      <alignment horizontal="center" vertical="top"/>
    </xf>
    <xf numFmtId="10" fontId="9" fillId="0" borderId="0" xfId="3" applyNumberFormat="1" applyFont="1" applyAlignment="1">
      <alignment horizontal="center" vertical="top"/>
    </xf>
    <xf numFmtId="10" fontId="10" fillId="0" borderId="1" xfId="3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/>
    </xf>
    <xf numFmtId="3" fontId="0" fillId="0" borderId="0" xfId="0" applyNumberFormat="1" applyAlignment="1">
      <alignment horizontal="center" vertical="top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Normal="100" workbookViewId="0">
      <selection activeCell="J11" sqref="J11"/>
    </sheetView>
  </sheetViews>
  <sheetFormatPr defaultRowHeight="15.75" x14ac:dyDescent="0.2"/>
  <cols>
    <col min="1" max="1" width="8.42578125" style="2" customWidth="1"/>
    <col min="2" max="2" width="15.85546875" style="2" customWidth="1"/>
    <col min="3" max="3" width="12.5703125" style="2" customWidth="1"/>
    <col min="4" max="4" width="54.7109375" style="2" bestFit="1" customWidth="1"/>
    <col min="5" max="5" width="14.140625" style="10" bestFit="1" customWidth="1"/>
    <col min="6" max="6" width="12.85546875" style="6" customWidth="1"/>
    <col min="7" max="7" width="12.85546875" style="12" customWidth="1"/>
    <col min="8" max="16384" width="9.140625" style="2"/>
  </cols>
  <sheetData>
    <row r="1" spans="1:7" x14ac:dyDescent="0.2">
      <c r="A1" s="5" t="s">
        <v>79</v>
      </c>
    </row>
    <row r="2" spans="1:7" x14ac:dyDescent="0.2">
      <c r="A2" s="5" t="s">
        <v>122</v>
      </c>
    </row>
    <row r="3" spans="1:7" x14ac:dyDescent="0.2">
      <c r="A3" s="13" t="s">
        <v>80</v>
      </c>
    </row>
    <row r="5" spans="1:7" s="4" customFormat="1" ht="31.5" x14ac:dyDescent="0.2">
      <c r="A5" s="17" t="s">
        <v>28</v>
      </c>
      <c r="B5" s="17" t="s">
        <v>1</v>
      </c>
      <c r="C5" s="17" t="s">
        <v>24</v>
      </c>
      <c r="D5" s="17" t="s">
        <v>0</v>
      </c>
      <c r="E5" s="18" t="s">
        <v>123</v>
      </c>
      <c r="F5" s="19" t="s">
        <v>27</v>
      </c>
      <c r="G5" s="30" t="s">
        <v>26</v>
      </c>
    </row>
    <row r="6" spans="1:7" x14ac:dyDescent="0.2">
      <c r="A6" s="3" t="s">
        <v>29</v>
      </c>
      <c r="B6" s="3" t="s">
        <v>3</v>
      </c>
      <c r="C6" s="3" t="s">
        <v>4</v>
      </c>
      <c r="D6" s="3" t="s">
        <v>22</v>
      </c>
      <c r="E6" s="11">
        <v>46815</v>
      </c>
      <c r="F6" s="9">
        <f>E6/236372</f>
        <v>0.19805645338703401</v>
      </c>
      <c r="G6" s="9">
        <f>E6/254549</f>
        <v>0.18391350977611384</v>
      </c>
    </row>
    <row r="7" spans="1:7" x14ac:dyDescent="0.2">
      <c r="A7" s="3" t="s">
        <v>32</v>
      </c>
      <c r="B7" s="3" t="s">
        <v>8</v>
      </c>
      <c r="C7" s="3" t="s">
        <v>2</v>
      </c>
      <c r="D7" s="3" t="s">
        <v>91</v>
      </c>
      <c r="E7" s="11">
        <v>10942.336999999998</v>
      </c>
      <c r="F7" s="9">
        <f t="shared" ref="F7:F58" si="0">E7/236372</f>
        <v>4.6292864637097447E-2</v>
      </c>
      <c r="G7" s="9">
        <f t="shared" ref="G7:G55" si="1">E7/254549</f>
        <v>4.298715375035847E-2</v>
      </c>
    </row>
    <row r="8" spans="1:7" x14ac:dyDescent="0.2">
      <c r="A8" s="3" t="s">
        <v>33</v>
      </c>
      <c r="B8" s="3" t="s">
        <v>14</v>
      </c>
      <c r="C8" s="3" t="s">
        <v>4</v>
      </c>
      <c r="D8" s="3" t="s">
        <v>19</v>
      </c>
      <c r="E8" s="11">
        <v>10759.782666666704</v>
      </c>
      <c r="F8" s="9">
        <f t="shared" si="0"/>
        <v>4.5520546708860202E-2</v>
      </c>
      <c r="G8" s="9">
        <f t="shared" si="1"/>
        <v>4.2269986001385602E-2</v>
      </c>
    </row>
    <row r="9" spans="1:7" x14ac:dyDescent="0.2">
      <c r="A9" s="3" t="s">
        <v>30</v>
      </c>
      <c r="B9" s="3" t="s">
        <v>3</v>
      </c>
      <c r="C9" s="3" t="s">
        <v>4</v>
      </c>
      <c r="D9" s="3" t="s">
        <v>125</v>
      </c>
      <c r="E9" s="11">
        <v>9579.666666666697</v>
      </c>
      <c r="F9" s="9">
        <f t="shared" si="0"/>
        <v>4.0527924909323852E-2</v>
      </c>
      <c r="G9" s="9">
        <f t="shared" si="1"/>
        <v>3.7633880575711147E-2</v>
      </c>
    </row>
    <row r="10" spans="1:7" x14ac:dyDescent="0.2">
      <c r="A10" s="3" t="s">
        <v>34</v>
      </c>
      <c r="B10" s="3" t="s">
        <v>3</v>
      </c>
      <c r="C10" s="3" t="s">
        <v>2</v>
      </c>
      <c r="D10" s="3" t="s">
        <v>106</v>
      </c>
      <c r="E10" s="11">
        <v>2847.2480000000005</v>
      </c>
      <c r="F10" s="9">
        <f t="shared" si="0"/>
        <v>1.2045623001032273E-2</v>
      </c>
      <c r="G10" s="9">
        <f t="shared" si="1"/>
        <v>1.1185461345359835E-2</v>
      </c>
    </row>
    <row r="11" spans="1:7" x14ac:dyDescent="0.2">
      <c r="A11" s="3" t="s">
        <v>31</v>
      </c>
      <c r="B11" s="3" t="s">
        <v>3</v>
      </c>
      <c r="C11" s="3" t="s">
        <v>2</v>
      </c>
      <c r="D11" s="3" t="s">
        <v>94</v>
      </c>
      <c r="E11" s="11">
        <v>2704.3309999999997</v>
      </c>
      <c r="F11" s="9">
        <f t="shared" si="0"/>
        <v>1.1440995549388251E-2</v>
      </c>
      <c r="G11" s="9">
        <f t="shared" si="1"/>
        <v>1.0624009522724503E-2</v>
      </c>
    </row>
    <row r="12" spans="1:7" x14ac:dyDescent="0.2">
      <c r="A12" s="3" t="s">
        <v>35</v>
      </c>
      <c r="B12" s="3" t="s">
        <v>9</v>
      </c>
      <c r="C12" s="3" t="s">
        <v>2</v>
      </c>
      <c r="D12" s="3" t="s">
        <v>98</v>
      </c>
      <c r="E12" s="11">
        <v>2437.0820000000003</v>
      </c>
      <c r="F12" s="9">
        <f t="shared" si="0"/>
        <v>1.0310366710101028E-2</v>
      </c>
      <c r="G12" s="9">
        <f t="shared" si="1"/>
        <v>9.5741173605081945E-3</v>
      </c>
    </row>
    <row r="13" spans="1:7" x14ac:dyDescent="0.2">
      <c r="A13" s="3" t="s">
        <v>36</v>
      </c>
      <c r="B13" s="3" t="s">
        <v>12</v>
      </c>
      <c r="C13" s="3" t="s">
        <v>2</v>
      </c>
      <c r="D13" s="3" t="s">
        <v>101</v>
      </c>
      <c r="E13" s="11">
        <v>2437.0649999999996</v>
      </c>
      <c r="F13" s="9">
        <f t="shared" si="0"/>
        <v>1.0310294789568982E-2</v>
      </c>
      <c r="G13" s="9">
        <f t="shared" si="1"/>
        <v>9.5740505757241218E-3</v>
      </c>
    </row>
    <row r="14" spans="1:7" x14ac:dyDescent="0.2">
      <c r="A14" s="3" t="s">
        <v>37</v>
      </c>
      <c r="B14" s="3" t="s">
        <v>7</v>
      </c>
      <c r="C14" s="3" t="s">
        <v>10</v>
      </c>
      <c r="D14" s="3" t="s">
        <v>100</v>
      </c>
      <c r="E14" s="11">
        <v>2176.5759999999987</v>
      </c>
      <c r="F14" s="9">
        <f t="shared" si="0"/>
        <v>9.2082649383175615E-3</v>
      </c>
      <c r="G14" s="9">
        <f t="shared" si="1"/>
        <v>8.5507151864670401E-3</v>
      </c>
    </row>
    <row r="15" spans="1:7" x14ac:dyDescent="0.2">
      <c r="A15" s="3" t="s">
        <v>38</v>
      </c>
      <c r="B15" s="3" t="s">
        <v>3</v>
      </c>
      <c r="C15" s="3" t="s">
        <v>4</v>
      </c>
      <c r="D15" s="3" t="s">
        <v>92</v>
      </c>
      <c r="E15" s="11">
        <v>2100</v>
      </c>
      <c r="F15" s="9">
        <f t="shared" si="0"/>
        <v>8.8843010170409353E-3</v>
      </c>
      <c r="G15" s="9">
        <f t="shared" si="1"/>
        <v>8.2498850908862345E-3</v>
      </c>
    </row>
    <row r="16" spans="1:7" x14ac:dyDescent="0.2">
      <c r="A16" s="3" t="s">
        <v>39</v>
      </c>
      <c r="B16" s="3" t="s">
        <v>8</v>
      </c>
      <c r="C16" s="3" t="s">
        <v>2</v>
      </c>
      <c r="D16" s="3" t="s">
        <v>95</v>
      </c>
      <c r="E16" s="11">
        <v>2096.6639999999993</v>
      </c>
      <c r="F16" s="9">
        <f t="shared" si="0"/>
        <v>8.8701876702824336E-3</v>
      </c>
      <c r="G16" s="9">
        <f t="shared" si="1"/>
        <v>8.2367795591418522E-3</v>
      </c>
    </row>
    <row r="17" spans="1:7" x14ac:dyDescent="0.2">
      <c r="A17" s="3" t="s">
        <v>40</v>
      </c>
      <c r="B17" s="3" t="s">
        <v>12</v>
      </c>
      <c r="C17" s="3" t="s">
        <v>2</v>
      </c>
      <c r="D17" s="3" t="s">
        <v>104</v>
      </c>
      <c r="E17" s="11">
        <v>2054.4970000000003</v>
      </c>
      <c r="F17" s="9">
        <f t="shared" si="0"/>
        <v>8.691795136479788E-3</v>
      </c>
      <c r="G17" s="9">
        <f t="shared" si="1"/>
        <v>8.0711257950335704E-3</v>
      </c>
    </row>
    <row r="18" spans="1:7" x14ac:dyDescent="0.2">
      <c r="A18" s="3" t="s">
        <v>41</v>
      </c>
      <c r="B18" s="3" t="s">
        <v>3</v>
      </c>
      <c r="C18" s="3" t="s">
        <v>4</v>
      </c>
      <c r="D18" s="3" t="s">
        <v>93</v>
      </c>
      <c r="E18" s="11">
        <v>2018</v>
      </c>
      <c r="F18" s="9">
        <f t="shared" si="0"/>
        <v>8.5373902154231469E-3</v>
      </c>
      <c r="G18" s="9">
        <f t="shared" si="1"/>
        <v>7.9277467206706771E-3</v>
      </c>
    </row>
    <row r="19" spans="1:7" x14ac:dyDescent="0.2">
      <c r="A19" s="3" t="s">
        <v>42</v>
      </c>
      <c r="B19" s="3" t="s">
        <v>9</v>
      </c>
      <c r="C19" s="3" t="s">
        <v>2</v>
      </c>
      <c r="D19" s="3" t="s">
        <v>88</v>
      </c>
      <c r="E19" s="11">
        <v>1874.9995000000001</v>
      </c>
      <c r="F19" s="9">
        <f t="shared" si="0"/>
        <v>7.9324095070482121E-3</v>
      </c>
      <c r="G19" s="9">
        <f t="shared" si="1"/>
        <v>7.3659668668900691E-3</v>
      </c>
    </row>
    <row r="20" spans="1:7" x14ac:dyDescent="0.2">
      <c r="A20" s="3" t="s">
        <v>43</v>
      </c>
      <c r="B20" s="3" t="s">
        <v>3</v>
      </c>
      <c r="C20" s="3" t="s">
        <v>2</v>
      </c>
      <c r="D20" s="3" t="s">
        <v>107</v>
      </c>
      <c r="E20" s="11">
        <v>1818.5800000000004</v>
      </c>
      <c r="F20" s="9">
        <f t="shared" si="0"/>
        <v>7.6937200683668133E-3</v>
      </c>
      <c r="G20" s="9">
        <f t="shared" si="1"/>
        <v>7.1443219183732814E-3</v>
      </c>
    </row>
    <row r="21" spans="1:7" x14ac:dyDescent="0.2">
      <c r="A21" s="3" t="s">
        <v>44</v>
      </c>
      <c r="B21" s="3" t="s">
        <v>8</v>
      </c>
      <c r="C21" s="3" t="s">
        <v>2</v>
      </c>
      <c r="D21" s="3" t="s">
        <v>97</v>
      </c>
      <c r="E21" s="11">
        <v>1818.4160000000002</v>
      </c>
      <c r="F21" s="9">
        <f t="shared" si="0"/>
        <v>7.693026246763577E-3</v>
      </c>
      <c r="G21" s="9">
        <f t="shared" si="1"/>
        <v>7.1436776416328495E-3</v>
      </c>
    </row>
    <row r="22" spans="1:7" x14ac:dyDescent="0.2">
      <c r="A22" s="3" t="s">
        <v>45</v>
      </c>
      <c r="B22" s="3" t="s">
        <v>8</v>
      </c>
      <c r="C22" s="3" t="s">
        <v>4</v>
      </c>
      <c r="D22" s="3" t="s">
        <v>110</v>
      </c>
      <c r="E22" s="11">
        <v>1815.3340000000003</v>
      </c>
      <c r="F22" s="9">
        <f t="shared" si="0"/>
        <v>7.6799874773661866E-3</v>
      </c>
      <c r="G22" s="9">
        <f t="shared" si="1"/>
        <v>7.1315699531327966E-3</v>
      </c>
    </row>
    <row r="23" spans="1:7" x14ac:dyDescent="0.2">
      <c r="A23" s="3" t="s">
        <v>46</v>
      </c>
      <c r="B23" s="3" t="s">
        <v>6</v>
      </c>
      <c r="C23" s="3" t="s">
        <v>2</v>
      </c>
      <c r="D23" s="3" t="s">
        <v>103</v>
      </c>
      <c r="E23" s="11">
        <v>1786.6690000000003</v>
      </c>
      <c r="F23" s="9">
        <f t="shared" si="0"/>
        <v>7.558716768483578E-3</v>
      </c>
      <c r="G23" s="9">
        <f t="shared" si="1"/>
        <v>7.0189590216422001E-3</v>
      </c>
    </row>
    <row r="24" spans="1:7" x14ac:dyDescent="0.2">
      <c r="A24" s="3" t="s">
        <v>47</v>
      </c>
      <c r="B24" s="3" t="s">
        <v>11</v>
      </c>
      <c r="C24" s="3" t="s">
        <v>4</v>
      </c>
      <c r="D24" s="3" t="s">
        <v>20</v>
      </c>
      <c r="E24" s="11">
        <v>1725.2213333333332</v>
      </c>
      <c r="F24" s="9">
        <f t="shared" si="0"/>
        <v>7.2987550696924051E-3</v>
      </c>
      <c r="G24" s="9">
        <f t="shared" si="1"/>
        <v>6.7775608363550167E-3</v>
      </c>
    </row>
    <row r="25" spans="1:7" x14ac:dyDescent="0.2">
      <c r="A25" s="3" t="s">
        <v>48</v>
      </c>
      <c r="B25" s="3" t="s">
        <v>7</v>
      </c>
      <c r="C25" s="3" t="s">
        <v>4</v>
      </c>
      <c r="D25" s="3" t="s">
        <v>102</v>
      </c>
      <c r="E25" s="11">
        <v>1661.3329999999996</v>
      </c>
      <c r="F25" s="9">
        <f t="shared" si="0"/>
        <v>7.0284678388303169E-3</v>
      </c>
      <c r="G25" s="9">
        <f t="shared" si="1"/>
        <v>6.5265744512844268E-3</v>
      </c>
    </row>
    <row r="26" spans="1:7" x14ac:dyDescent="0.2">
      <c r="A26" s="3" t="s">
        <v>49</v>
      </c>
      <c r="B26" s="3" t="s">
        <v>6</v>
      </c>
      <c r="C26" s="3" t="s">
        <v>2</v>
      </c>
      <c r="D26" s="3" t="s">
        <v>126</v>
      </c>
      <c r="E26" s="11">
        <v>1567.5029999999999</v>
      </c>
      <c r="F26" s="9">
        <f t="shared" si="0"/>
        <v>6.6315088081498651E-3</v>
      </c>
      <c r="G26" s="9">
        <f t="shared" si="1"/>
        <v>6.1579617283902119E-3</v>
      </c>
    </row>
    <row r="27" spans="1:7" x14ac:dyDescent="0.2">
      <c r="A27" s="3" t="s">
        <v>50</v>
      </c>
      <c r="B27" s="3" t="s">
        <v>13</v>
      </c>
      <c r="C27" s="3" t="s">
        <v>4</v>
      </c>
      <c r="D27" s="3" t="s">
        <v>127</v>
      </c>
      <c r="E27" s="11">
        <v>1488.1659999999997</v>
      </c>
      <c r="F27" s="9">
        <f t="shared" si="0"/>
        <v>6.2958641463455893E-3</v>
      </c>
      <c r="G27" s="9">
        <f t="shared" si="1"/>
        <v>5.8462849981732387E-3</v>
      </c>
    </row>
    <row r="28" spans="1:7" x14ac:dyDescent="0.2">
      <c r="A28" s="3" t="s">
        <v>51</v>
      </c>
      <c r="B28" s="3" t="s">
        <v>3</v>
      </c>
      <c r="C28" s="3" t="s">
        <v>2</v>
      </c>
      <c r="D28" s="3" t="s">
        <v>118</v>
      </c>
      <c r="E28" s="11">
        <v>1445.4919999999995</v>
      </c>
      <c r="F28" s="9">
        <f t="shared" si="0"/>
        <v>6.1153266884402535E-3</v>
      </c>
      <c r="G28" s="9">
        <f t="shared" si="1"/>
        <v>5.6786394760930097E-3</v>
      </c>
    </row>
    <row r="29" spans="1:7" x14ac:dyDescent="0.2">
      <c r="A29" s="3" t="s">
        <v>52</v>
      </c>
      <c r="B29" s="3" t="s">
        <v>128</v>
      </c>
      <c r="C29" s="3" t="s">
        <v>4</v>
      </c>
      <c r="D29" s="3" t="s">
        <v>129</v>
      </c>
      <c r="E29" s="11">
        <v>1441.173</v>
      </c>
      <c r="F29" s="9">
        <f t="shared" si="0"/>
        <v>6.0970546426818741E-3</v>
      </c>
      <c r="G29" s="9">
        <f t="shared" si="1"/>
        <v>5.6616722124227551E-3</v>
      </c>
    </row>
    <row r="30" spans="1:7" x14ac:dyDescent="0.2">
      <c r="A30" s="3" t="s">
        <v>53</v>
      </c>
      <c r="B30" s="3" t="s">
        <v>3</v>
      </c>
      <c r="C30" s="3" t="s">
        <v>2</v>
      </c>
      <c r="D30" s="3" t="s">
        <v>105</v>
      </c>
      <c r="E30" s="11">
        <v>1422.4970000000001</v>
      </c>
      <c r="F30" s="9">
        <f t="shared" si="0"/>
        <v>6.0180435923036573E-3</v>
      </c>
      <c r="G30" s="9">
        <f t="shared" si="1"/>
        <v>5.5883032343478078E-3</v>
      </c>
    </row>
    <row r="31" spans="1:7" x14ac:dyDescent="0.2">
      <c r="A31" s="3" t="s">
        <v>54</v>
      </c>
      <c r="B31" s="3" t="s">
        <v>7</v>
      </c>
      <c r="C31" s="3" t="s">
        <v>2</v>
      </c>
      <c r="D31" s="3" t="s">
        <v>114</v>
      </c>
      <c r="E31" s="11">
        <v>1408.085</v>
      </c>
      <c r="F31" s="9">
        <f t="shared" si="0"/>
        <v>5.9570719036095643E-3</v>
      </c>
      <c r="G31" s="9">
        <f t="shared" si="1"/>
        <v>5.5316854515240679E-3</v>
      </c>
    </row>
    <row r="32" spans="1:7" x14ac:dyDescent="0.2">
      <c r="A32" s="3" t="s">
        <v>55</v>
      </c>
      <c r="B32" s="3" t="s">
        <v>6</v>
      </c>
      <c r="C32" s="3" t="s">
        <v>2</v>
      </c>
      <c r="D32" s="3" t="s">
        <v>96</v>
      </c>
      <c r="E32" s="11">
        <v>1377.0009999999997</v>
      </c>
      <c r="F32" s="9">
        <f t="shared" si="0"/>
        <v>5.8255673260792298E-3</v>
      </c>
      <c r="G32" s="9">
        <f t="shared" si="1"/>
        <v>5.409571438112111E-3</v>
      </c>
    </row>
    <row r="33" spans="1:7" x14ac:dyDescent="0.2">
      <c r="A33" s="3" t="s">
        <v>56</v>
      </c>
      <c r="B33" s="3" t="s">
        <v>8</v>
      </c>
      <c r="C33" s="3" t="s">
        <v>4</v>
      </c>
      <c r="D33" s="3" t="s">
        <v>109</v>
      </c>
      <c r="E33" s="11">
        <v>1376.1580000000004</v>
      </c>
      <c r="F33" s="9">
        <f t="shared" si="0"/>
        <v>5.8220009138138205E-3</v>
      </c>
      <c r="G33" s="9">
        <f t="shared" si="1"/>
        <v>5.4062596985256289E-3</v>
      </c>
    </row>
    <row r="34" spans="1:7" x14ac:dyDescent="0.2">
      <c r="A34" s="3" t="s">
        <v>57</v>
      </c>
      <c r="B34" s="3" t="s">
        <v>3</v>
      </c>
      <c r="C34" s="3" t="s">
        <v>10</v>
      </c>
      <c r="D34" s="3" t="s">
        <v>130</v>
      </c>
      <c r="E34" s="11">
        <v>1344.999</v>
      </c>
      <c r="F34" s="9">
        <f t="shared" si="0"/>
        <v>5.6901790398185912E-3</v>
      </c>
      <c r="G34" s="9">
        <f t="shared" si="1"/>
        <v>5.2838510463604259E-3</v>
      </c>
    </row>
    <row r="35" spans="1:7" x14ac:dyDescent="0.2">
      <c r="A35" s="3" t="s">
        <v>58</v>
      </c>
      <c r="B35" s="3" t="s">
        <v>14</v>
      </c>
      <c r="C35" s="3" t="s">
        <v>4</v>
      </c>
      <c r="D35" s="3" t="s">
        <v>21</v>
      </c>
      <c r="E35" s="11">
        <v>1328.7786666666661</v>
      </c>
      <c r="F35" s="9">
        <f t="shared" si="0"/>
        <v>5.6215569808042666E-3</v>
      </c>
      <c r="G35" s="9">
        <f t="shared" si="1"/>
        <v>5.220129195819532E-3</v>
      </c>
    </row>
    <row r="36" spans="1:7" x14ac:dyDescent="0.2">
      <c r="A36" s="3" t="s">
        <v>59</v>
      </c>
      <c r="B36" s="3" t="s">
        <v>3</v>
      </c>
      <c r="C36" s="3" t="s">
        <v>2</v>
      </c>
      <c r="D36" s="3" t="s">
        <v>117</v>
      </c>
      <c r="E36" s="11">
        <v>1322.3339999999996</v>
      </c>
      <c r="F36" s="9">
        <f t="shared" si="0"/>
        <v>5.5942920481275261E-3</v>
      </c>
      <c r="G36" s="9">
        <f t="shared" si="1"/>
        <v>5.1948112151295016E-3</v>
      </c>
    </row>
    <row r="37" spans="1:7" x14ac:dyDescent="0.2">
      <c r="A37" s="3" t="s">
        <v>60</v>
      </c>
      <c r="B37" s="3" t="s">
        <v>3</v>
      </c>
      <c r="C37" s="3" t="s">
        <v>5</v>
      </c>
      <c r="D37" s="3" t="s">
        <v>108</v>
      </c>
      <c r="E37" s="11">
        <v>1244.2530000000002</v>
      </c>
      <c r="F37" s="9">
        <f t="shared" si="0"/>
        <v>5.263961044455351E-3</v>
      </c>
      <c r="G37" s="9">
        <f t="shared" si="1"/>
        <v>4.8880687019002243E-3</v>
      </c>
    </row>
    <row r="38" spans="1:7" x14ac:dyDescent="0.2">
      <c r="A38" s="3" t="s">
        <v>61</v>
      </c>
      <c r="B38" s="3" t="s">
        <v>3</v>
      </c>
      <c r="C38" s="3" t="s">
        <v>4</v>
      </c>
      <c r="D38" s="3" t="s">
        <v>23</v>
      </c>
      <c r="E38" s="11">
        <v>1236</v>
      </c>
      <c r="F38" s="9">
        <f t="shared" si="0"/>
        <v>5.2290457414583789E-3</v>
      </c>
      <c r="G38" s="9">
        <f t="shared" si="1"/>
        <v>4.8556466534930409E-3</v>
      </c>
    </row>
    <row r="39" spans="1:7" x14ac:dyDescent="0.2">
      <c r="A39" s="3" t="s">
        <v>62</v>
      </c>
      <c r="B39" s="3" t="s">
        <v>3</v>
      </c>
      <c r="C39" s="3" t="s">
        <v>5</v>
      </c>
      <c r="D39" s="3" t="s">
        <v>131</v>
      </c>
      <c r="E39" s="11">
        <v>1198.3330000000001</v>
      </c>
      <c r="F39" s="9">
        <f t="shared" si="0"/>
        <v>5.0696909955493885E-3</v>
      </c>
      <c r="G39" s="9">
        <f t="shared" si="1"/>
        <v>4.7076712145795114E-3</v>
      </c>
    </row>
    <row r="40" spans="1:7" x14ac:dyDescent="0.2">
      <c r="A40" s="3" t="s">
        <v>63</v>
      </c>
      <c r="B40" s="3" t="s">
        <v>6</v>
      </c>
      <c r="C40" s="3" t="s">
        <v>2</v>
      </c>
      <c r="D40" s="3" t="s">
        <v>99</v>
      </c>
      <c r="E40" s="11">
        <v>1193.8320000000001</v>
      </c>
      <c r="F40" s="9">
        <f t="shared" si="0"/>
        <v>5.0506489770361972E-3</v>
      </c>
      <c r="G40" s="9">
        <f t="shared" si="1"/>
        <v>4.6899889608680457E-3</v>
      </c>
    </row>
    <row r="41" spans="1:7" x14ac:dyDescent="0.2">
      <c r="A41" s="3" t="s">
        <v>64</v>
      </c>
      <c r="B41" s="3" t="s">
        <v>8</v>
      </c>
      <c r="C41" s="3" t="s">
        <v>4</v>
      </c>
      <c r="D41" s="3" t="s">
        <v>115</v>
      </c>
      <c r="E41" s="11">
        <v>1177.1660000000002</v>
      </c>
      <c r="F41" s="9">
        <f t="shared" si="0"/>
        <v>4.9801414719171481E-3</v>
      </c>
      <c r="G41" s="9">
        <f t="shared" si="1"/>
        <v>4.6245163013800888E-3</v>
      </c>
    </row>
    <row r="42" spans="1:7" x14ac:dyDescent="0.2">
      <c r="A42" s="3" t="s">
        <v>65</v>
      </c>
      <c r="B42" s="3" t="s">
        <v>8</v>
      </c>
      <c r="C42" s="3" t="s">
        <v>2</v>
      </c>
      <c r="D42" s="3" t="s">
        <v>132</v>
      </c>
      <c r="E42" s="11">
        <v>1154.0830000000001</v>
      </c>
      <c r="F42" s="9">
        <f t="shared" si="0"/>
        <v>4.8824860812617405E-3</v>
      </c>
      <c r="G42" s="9">
        <f t="shared" si="1"/>
        <v>4.5338343501644084E-3</v>
      </c>
    </row>
    <row r="43" spans="1:7" x14ac:dyDescent="0.2">
      <c r="A43" s="3" t="s">
        <v>66</v>
      </c>
      <c r="B43" s="3" t="s">
        <v>8</v>
      </c>
      <c r="C43" s="3" t="s">
        <v>2</v>
      </c>
      <c r="D43" s="3" t="s">
        <v>133</v>
      </c>
      <c r="E43" s="11">
        <v>1070.8339999999998</v>
      </c>
      <c r="F43" s="9">
        <f t="shared" si="0"/>
        <v>4.5302912358485773E-3</v>
      </c>
      <c r="G43" s="9">
        <f t="shared" si="1"/>
        <v>4.2067892625781275E-3</v>
      </c>
    </row>
    <row r="44" spans="1:7" x14ac:dyDescent="0.2">
      <c r="A44" s="3" t="s">
        <v>67</v>
      </c>
      <c r="B44" s="3" t="s">
        <v>13</v>
      </c>
      <c r="C44" s="3" t="s">
        <v>4</v>
      </c>
      <c r="D44" s="3" t="s">
        <v>113</v>
      </c>
      <c r="E44" s="11">
        <v>1047.588</v>
      </c>
      <c r="F44" s="9">
        <f t="shared" si="0"/>
        <v>4.431946254209466E-3</v>
      </c>
      <c r="G44" s="9">
        <f t="shared" si="1"/>
        <v>4.1154669631387275E-3</v>
      </c>
    </row>
    <row r="45" spans="1:7" x14ac:dyDescent="0.2">
      <c r="A45" s="3" t="s">
        <v>68</v>
      </c>
      <c r="B45" s="3" t="s">
        <v>12</v>
      </c>
      <c r="C45" s="3" t="s">
        <v>2</v>
      </c>
      <c r="D45" s="3" t="s">
        <v>116</v>
      </c>
      <c r="E45" s="11">
        <v>997.08600000000001</v>
      </c>
      <c r="F45" s="9">
        <f t="shared" si="0"/>
        <v>4.2182915066082275E-3</v>
      </c>
      <c r="G45" s="9">
        <f t="shared" si="1"/>
        <v>3.9170690122530437E-3</v>
      </c>
    </row>
    <row r="46" spans="1:7" x14ac:dyDescent="0.2">
      <c r="A46" s="3" t="s">
        <v>69</v>
      </c>
      <c r="B46" s="3" t="s">
        <v>13</v>
      </c>
      <c r="C46" s="3" t="s">
        <v>5</v>
      </c>
      <c r="D46" s="3" t="s">
        <v>112</v>
      </c>
      <c r="E46" s="11">
        <v>993.75</v>
      </c>
      <c r="F46" s="9">
        <f t="shared" si="0"/>
        <v>4.2041781598497283E-3</v>
      </c>
      <c r="G46" s="9">
        <f t="shared" si="1"/>
        <v>3.9039634805086644E-3</v>
      </c>
    </row>
    <row r="47" spans="1:7" x14ac:dyDescent="0.2">
      <c r="A47" s="3" t="s">
        <v>70</v>
      </c>
      <c r="B47" s="3" t="s">
        <v>3</v>
      </c>
      <c r="C47" s="3" t="s">
        <v>4</v>
      </c>
      <c r="D47" s="3" t="s">
        <v>134</v>
      </c>
      <c r="E47" s="11">
        <v>928.21900000000028</v>
      </c>
      <c r="F47" s="9">
        <f t="shared" si="0"/>
        <v>3.9269414313032013E-3</v>
      </c>
      <c r="G47" s="9">
        <f t="shared" si="1"/>
        <v>3.6465238519892054E-3</v>
      </c>
    </row>
    <row r="48" spans="1:7" x14ac:dyDescent="0.2">
      <c r="A48" s="3" t="s">
        <v>71</v>
      </c>
      <c r="B48" s="3" t="s">
        <v>13</v>
      </c>
      <c r="C48" s="3" t="s">
        <v>2</v>
      </c>
      <c r="D48" s="3" t="s">
        <v>135</v>
      </c>
      <c r="E48" s="11">
        <v>921.75099999999998</v>
      </c>
      <c r="F48" s="9">
        <f t="shared" si="0"/>
        <v>3.899577784170714E-3</v>
      </c>
      <c r="G48" s="9">
        <f t="shared" si="1"/>
        <v>3.6211142059092748E-3</v>
      </c>
    </row>
    <row r="49" spans="1:7" x14ac:dyDescent="0.2">
      <c r="A49" s="3" t="s">
        <v>72</v>
      </c>
      <c r="B49" s="3" t="s">
        <v>136</v>
      </c>
      <c r="C49" s="3" t="s">
        <v>4</v>
      </c>
      <c r="D49" s="3" t="s">
        <v>137</v>
      </c>
      <c r="E49" s="11">
        <v>920.83300000000008</v>
      </c>
      <c r="F49" s="9">
        <f t="shared" si="0"/>
        <v>3.8956940754404077E-3</v>
      </c>
      <c r="G49" s="9">
        <f t="shared" si="1"/>
        <v>3.6175078275695449E-3</v>
      </c>
    </row>
    <row r="50" spans="1:7" x14ac:dyDescent="0.2">
      <c r="A50" s="3" t="s">
        <v>73</v>
      </c>
      <c r="B50" s="3" t="s">
        <v>6</v>
      </c>
      <c r="C50" s="3" t="s">
        <v>2</v>
      </c>
      <c r="D50" s="3" t="s">
        <v>138</v>
      </c>
      <c r="E50" s="11">
        <v>917.08400000000006</v>
      </c>
      <c r="F50" s="9">
        <f t="shared" si="0"/>
        <v>3.8798334828152236E-3</v>
      </c>
      <c r="G50" s="9">
        <f t="shared" si="1"/>
        <v>3.6027798184239579E-3</v>
      </c>
    </row>
    <row r="51" spans="1:7" x14ac:dyDescent="0.2">
      <c r="A51" s="3" t="s">
        <v>74</v>
      </c>
      <c r="B51" s="3" t="s">
        <v>12</v>
      </c>
      <c r="C51" s="3" t="s">
        <v>2</v>
      </c>
      <c r="D51" s="3" t="s">
        <v>139</v>
      </c>
      <c r="E51" s="11">
        <v>915.13499999999988</v>
      </c>
      <c r="F51" s="9">
        <f t="shared" si="0"/>
        <v>3.8715880053475024E-3</v>
      </c>
      <c r="G51" s="9">
        <f t="shared" si="1"/>
        <v>3.5951231393562726E-3</v>
      </c>
    </row>
    <row r="52" spans="1:7" x14ac:dyDescent="0.2">
      <c r="A52" s="3" t="s">
        <v>75</v>
      </c>
      <c r="B52" s="3" t="s">
        <v>136</v>
      </c>
      <c r="C52" s="3" t="s">
        <v>4</v>
      </c>
      <c r="D52" s="3" t="s">
        <v>140</v>
      </c>
      <c r="E52" s="11">
        <v>897.8280000000002</v>
      </c>
      <c r="F52" s="9">
        <f t="shared" si="0"/>
        <v>3.7983686731084907E-3</v>
      </c>
      <c r="G52" s="9">
        <f t="shared" si="1"/>
        <v>3.5271323006572418E-3</v>
      </c>
    </row>
    <row r="53" spans="1:7" x14ac:dyDescent="0.2">
      <c r="A53" s="3" t="s">
        <v>76</v>
      </c>
      <c r="B53" s="3" t="s">
        <v>128</v>
      </c>
      <c r="C53" s="3" t="s">
        <v>4</v>
      </c>
      <c r="D53" s="3" t="s">
        <v>141</v>
      </c>
      <c r="E53" s="11">
        <v>891.16899999999998</v>
      </c>
      <c r="F53" s="9">
        <f t="shared" si="0"/>
        <v>3.7701969776454064E-3</v>
      </c>
      <c r="G53" s="9">
        <f t="shared" si="1"/>
        <v>3.5009723078857115E-3</v>
      </c>
    </row>
    <row r="54" spans="1:7" x14ac:dyDescent="0.2">
      <c r="A54" s="3" t="s">
        <v>77</v>
      </c>
      <c r="B54" s="3" t="s">
        <v>3</v>
      </c>
      <c r="C54" s="3" t="s">
        <v>4</v>
      </c>
      <c r="D54" s="3" t="s">
        <v>111</v>
      </c>
      <c r="E54" s="11">
        <v>888.33100000000013</v>
      </c>
      <c r="F54" s="9">
        <f t="shared" si="0"/>
        <v>3.7581904794138058E-3</v>
      </c>
      <c r="G54" s="9">
        <f t="shared" si="1"/>
        <v>3.4898231774628859E-3</v>
      </c>
    </row>
    <row r="55" spans="1:7" x14ac:dyDescent="0.2">
      <c r="A55" s="3" t="s">
        <v>78</v>
      </c>
      <c r="B55" s="3" t="s">
        <v>13</v>
      </c>
      <c r="C55" s="3" t="s">
        <v>4</v>
      </c>
      <c r="D55" s="3" t="s">
        <v>142</v>
      </c>
      <c r="E55" s="11">
        <v>875.58100000000013</v>
      </c>
      <c r="F55" s="9">
        <f t="shared" si="0"/>
        <v>3.7042500803817716E-3</v>
      </c>
      <c r="G55" s="9">
        <f t="shared" si="1"/>
        <v>3.4397345894110767E-3</v>
      </c>
    </row>
    <row r="56" spans="1:7" x14ac:dyDescent="0.2">
      <c r="D56" s="28" t="s">
        <v>87</v>
      </c>
      <c r="E56" s="26">
        <f>SUM(E6:E55)</f>
        <v>146459.84483333348</v>
      </c>
      <c r="F56" s="12"/>
    </row>
    <row r="57" spans="1:7" x14ac:dyDescent="0.2">
      <c r="D57" s="28" t="s">
        <v>124</v>
      </c>
      <c r="E57" s="26">
        <v>236372</v>
      </c>
      <c r="F57" s="12"/>
    </row>
    <row r="58" spans="1:7" x14ac:dyDescent="0.2">
      <c r="D58" s="28" t="s">
        <v>119</v>
      </c>
      <c r="E58" s="26">
        <v>254549</v>
      </c>
      <c r="F58" s="12"/>
    </row>
    <row r="59" spans="1:7" x14ac:dyDescent="0.2">
      <c r="D59" s="28"/>
      <c r="E59" s="26"/>
    </row>
    <row r="60" spans="1:7" x14ac:dyDescent="0.2">
      <c r="D60" s="27" t="s">
        <v>25</v>
      </c>
      <c r="E60" s="29">
        <f>E56/236372</f>
        <v>0.61961588019449632</v>
      </c>
    </row>
    <row r="61" spans="1:7" x14ac:dyDescent="0.2">
      <c r="D61" s="27" t="s">
        <v>26</v>
      </c>
      <c r="E61" s="29">
        <f>E56/254549</f>
        <v>0.57536994776382344</v>
      </c>
    </row>
  </sheetData>
  <sortState xmlns:xlrd2="http://schemas.microsoft.com/office/spreadsheetml/2017/richdata2" ref="A6:G55">
    <sortCondition descending="1" ref="E6:E55"/>
  </sortState>
  <phoneticPr fontId="7" type="noConversion"/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F30"/>
  <sheetViews>
    <sheetView showGridLines="0" showOutlineSymbols="0" zoomScaleNormal="100" workbookViewId="0">
      <selection activeCell="J21" sqref="J21"/>
    </sheetView>
  </sheetViews>
  <sheetFormatPr defaultColWidth="6.85546875" defaultRowHeight="12.75" customHeight="1" x14ac:dyDescent="0.2"/>
  <cols>
    <col min="1" max="1" width="9.42578125" style="14" customWidth="1"/>
    <col min="2" max="2" width="52.85546875" bestFit="1" customWidth="1"/>
    <col min="3" max="3" width="15.140625" style="34" customWidth="1"/>
    <col min="4" max="4" width="22.140625" style="21" bestFit="1" customWidth="1"/>
  </cols>
  <sheetData>
    <row r="1" spans="1:6" ht="15.75" x14ac:dyDescent="0.2">
      <c r="A1" s="5" t="s">
        <v>79</v>
      </c>
      <c r="B1" s="2"/>
      <c r="C1" s="10"/>
      <c r="D1" s="7"/>
      <c r="E1" s="6"/>
      <c r="F1" s="12"/>
    </row>
    <row r="2" spans="1:6" ht="15.75" x14ac:dyDescent="0.2">
      <c r="A2" s="5" t="s">
        <v>143</v>
      </c>
      <c r="B2" s="2"/>
      <c r="C2" s="10"/>
      <c r="D2" s="7"/>
      <c r="E2" s="6"/>
      <c r="F2" s="12"/>
    </row>
    <row r="3" spans="1:6" ht="15.75" x14ac:dyDescent="0.2">
      <c r="A3" s="13" t="s">
        <v>81</v>
      </c>
      <c r="B3" s="2"/>
      <c r="C3" s="10"/>
      <c r="D3" s="7"/>
      <c r="E3" s="6"/>
      <c r="F3" s="12"/>
    </row>
    <row r="4" spans="1:6" ht="15.75" x14ac:dyDescent="0.2">
      <c r="A4" s="2"/>
      <c r="B4" s="2"/>
      <c r="C4" s="10"/>
      <c r="D4" s="7"/>
      <c r="E4" s="6"/>
      <c r="F4" s="12"/>
    </row>
    <row r="5" spans="1:6" ht="15.75" x14ac:dyDescent="0.2">
      <c r="A5" s="17" t="s">
        <v>28</v>
      </c>
      <c r="B5" s="17" t="s">
        <v>0</v>
      </c>
      <c r="C5" s="18" t="s">
        <v>144</v>
      </c>
      <c r="D5" s="19" t="s">
        <v>82</v>
      </c>
    </row>
    <row r="6" spans="1:6" s="2" customFormat="1" ht="16.5" customHeight="1" x14ac:dyDescent="0.2">
      <c r="A6" s="20" t="s">
        <v>29</v>
      </c>
      <c r="B6" s="3" t="s">
        <v>18</v>
      </c>
      <c r="C6" s="11">
        <v>1136.4169999999999</v>
      </c>
      <c r="D6" s="9">
        <f>C6/13988</f>
        <v>8.1242279096368303E-2</v>
      </c>
    </row>
    <row r="7" spans="1:6" s="2" customFormat="1" ht="16.5" customHeight="1" x14ac:dyDescent="0.2">
      <c r="A7" s="20" t="s">
        <v>32</v>
      </c>
      <c r="B7" s="3" t="s">
        <v>145</v>
      </c>
      <c r="C7" s="11">
        <v>529.07115211267705</v>
      </c>
      <c r="D7" s="9">
        <f t="shared" ref="D7:D25" si="0">C7/13988</f>
        <v>3.7823216479316343E-2</v>
      </c>
    </row>
    <row r="8" spans="1:6" s="2" customFormat="1" ht="16.5" customHeight="1" x14ac:dyDescent="0.2">
      <c r="A8" s="20" t="s">
        <v>33</v>
      </c>
      <c r="B8" s="3" t="s">
        <v>16</v>
      </c>
      <c r="C8" s="11">
        <v>434.54199999999997</v>
      </c>
      <c r="D8" s="9">
        <f t="shared" si="0"/>
        <v>3.1065341721475549E-2</v>
      </c>
    </row>
    <row r="9" spans="1:6" s="2" customFormat="1" ht="16.5" customHeight="1" x14ac:dyDescent="0.2">
      <c r="A9" s="20" t="s">
        <v>30</v>
      </c>
      <c r="B9" s="3" t="s">
        <v>146</v>
      </c>
      <c r="C9" s="11">
        <v>326.16666666666703</v>
      </c>
      <c r="D9" s="9">
        <f t="shared" si="0"/>
        <v>2.3317605566676225E-2</v>
      </c>
    </row>
    <row r="10" spans="1:6" s="2" customFormat="1" ht="16.5" customHeight="1" x14ac:dyDescent="0.2">
      <c r="A10" s="20" t="s">
        <v>34</v>
      </c>
      <c r="B10" s="3" t="s">
        <v>89</v>
      </c>
      <c r="C10" s="11">
        <v>309.89788732394362</v>
      </c>
      <c r="D10" s="9">
        <f t="shared" si="0"/>
        <v>2.2154552997136374E-2</v>
      </c>
    </row>
    <row r="11" spans="1:6" s="2" customFormat="1" ht="16.5" customHeight="1" x14ac:dyDescent="0.2">
      <c r="A11" s="20" t="s">
        <v>31</v>
      </c>
      <c r="B11" s="3" t="s">
        <v>147</v>
      </c>
      <c r="C11" s="11">
        <v>296.47107042253566</v>
      </c>
      <c r="D11" s="9">
        <f t="shared" si="0"/>
        <v>2.1194671891802665E-2</v>
      </c>
    </row>
    <row r="12" spans="1:6" s="2" customFormat="1" ht="16.5" customHeight="1" x14ac:dyDescent="0.2">
      <c r="A12" s="20" t="s">
        <v>35</v>
      </c>
      <c r="B12" s="3" t="s">
        <v>148</v>
      </c>
      <c r="C12" s="11">
        <v>261.69154929577462</v>
      </c>
      <c r="D12" s="9">
        <f t="shared" si="0"/>
        <v>1.8708289197581829E-2</v>
      </c>
    </row>
    <row r="13" spans="1:6" s="2" customFormat="1" ht="16.5" customHeight="1" x14ac:dyDescent="0.2">
      <c r="A13" s="20" t="s">
        <v>36</v>
      </c>
      <c r="B13" s="3" t="s">
        <v>149</v>
      </c>
      <c r="C13" s="11">
        <v>258.59642816901447</v>
      </c>
      <c r="D13" s="9">
        <f t="shared" si="0"/>
        <v>1.8487019457321594E-2</v>
      </c>
    </row>
    <row r="14" spans="1:6" s="2" customFormat="1" ht="16.5" customHeight="1" x14ac:dyDescent="0.2">
      <c r="A14" s="20" t="s">
        <v>37</v>
      </c>
      <c r="B14" s="3" t="s">
        <v>15</v>
      </c>
      <c r="C14" s="11">
        <v>248.125</v>
      </c>
      <c r="D14" s="9">
        <f t="shared" si="0"/>
        <v>1.7738418644552473E-2</v>
      </c>
    </row>
    <row r="15" spans="1:6" s="2" customFormat="1" ht="16.5" customHeight="1" x14ac:dyDescent="0.2">
      <c r="A15" s="20" t="s">
        <v>38</v>
      </c>
      <c r="B15" s="3" t="s">
        <v>17</v>
      </c>
      <c r="C15" s="11">
        <v>241.03169014084506</v>
      </c>
      <c r="D15" s="9">
        <f t="shared" si="0"/>
        <v>1.7231318997772738E-2</v>
      </c>
    </row>
    <row r="16" spans="1:6" s="2" customFormat="1" ht="16.5" customHeight="1" x14ac:dyDescent="0.2">
      <c r="A16" s="20" t="s">
        <v>39</v>
      </c>
      <c r="B16" s="3" t="s">
        <v>150</v>
      </c>
      <c r="C16" s="11">
        <v>238.8826291079815</v>
      </c>
      <c r="D16" s="9">
        <f t="shared" si="0"/>
        <v>1.7077682950241743E-2</v>
      </c>
    </row>
    <row r="17" spans="1:4" s="2" customFormat="1" ht="16.5" customHeight="1" x14ac:dyDescent="0.2">
      <c r="A17" s="20" t="s">
        <v>40</v>
      </c>
      <c r="B17" s="3" t="s">
        <v>151</v>
      </c>
      <c r="C17" s="11">
        <v>215.73596619718344</v>
      </c>
      <c r="D17" s="9">
        <f t="shared" si="0"/>
        <v>1.5422931526821807E-2</v>
      </c>
    </row>
    <row r="18" spans="1:4" s="2" customFormat="1" ht="16.5" customHeight="1" x14ac:dyDescent="0.2">
      <c r="A18" s="20" t="s">
        <v>41</v>
      </c>
      <c r="B18" s="3" t="s">
        <v>152</v>
      </c>
      <c r="C18" s="11">
        <v>181.45892018779344</v>
      </c>
      <c r="D18" s="9">
        <f t="shared" si="0"/>
        <v>1.2972470702587464E-2</v>
      </c>
    </row>
    <row r="19" spans="1:4" s="2" customFormat="1" ht="16.5" customHeight="1" x14ac:dyDescent="0.2">
      <c r="A19" s="20" t="s">
        <v>42</v>
      </c>
      <c r="B19" s="3" t="s">
        <v>120</v>
      </c>
      <c r="C19" s="11">
        <v>172.16549295774655</v>
      </c>
      <c r="D19" s="9">
        <f t="shared" si="0"/>
        <v>1.2308084998409104E-2</v>
      </c>
    </row>
    <row r="20" spans="1:4" s="2" customFormat="1" ht="16.5" customHeight="1" x14ac:dyDescent="0.2">
      <c r="A20" s="20" t="s">
        <v>43</v>
      </c>
      <c r="B20" s="3" t="s">
        <v>153</v>
      </c>
      <c r="C20" s="11">
        <v>165.27887323943671</v>
      </c>
      <c r="D20" s="9">
        <f t="shared" si="0"/>
        <v>1.1815761598472741E-2</v>
      </c>
    </row>
    <row r="21" spans="1:4" s="2" customFormat="1" ht="16.5" customHeight="1" x14ac:dyDescent="0.2">
      <c r="A21" s="20" t="s">
        <v>44</v>
      </c>
      <c r="B21" s="3" t="s">
        <v>154</v>
      </c>
      <c r="C21" s="11">
        <v>158.39225352112683</v>
      </c>
      <c r="D21" s="9">
        <f t="shared" si="0"/>
        <v>1.1323438198536376E-2</v>
      </c>
    </row>
    <row r="22" spans="1:4" s="2" customFormat="1" ht="16.5" customHeight="1" x14ac:dyDescent="0.2">
      <c r="A22" s="20" t="s">
        <v>45</v>
      </c>
      <c r="B22" s="3" t="s">
        <v>121</v>
      </c>
      <c r="C22" s="11">
        <v>158.39225352112683</v>
      </c>
      <c r="D22" s="9">
        <f t="shared" si="0"/>
        <v>1.1323438198536376E-2</v>
      </c>
    </row>
    <row r="23" spans="1:4" s="2" customFormat="1" ht="16.5" customHeight="1" x14ac:dyDescent="0.2">
      <c r="A23" s="20" t="s">
        <v>46</v>
      </c>
      <c r="B23" s="3" t="s">
        <v>155</v>
      </c>
      <c r="C23" s="11">
        <v>155.80985915492954</v>
      </c>
      <c r="D23" s="9">
        <f t="shared" si="0"/>
        <v>1.1138823216680693E-2</v>
      </c>
    </row>
    <row r="24" spans="1:4" s="2" customFormat="1" ht="16.5" customHeight="1" x14ac:dyDescent="0.2">
      <c r="A24" s="20" t="s">
        <v>47</v>
      </c>
      <c r="B24" s="3" t="s">
        <v>156</v>
      </c>
      <c r="C24" s="11">
        <v>140.84507042253529</v>
      </c>
      <c r="D24" s="9">
        <f t="shared" si="0"/>
        <v>1.0068992738242442E-2</v>
      </c>
    </row>
    <row r="25" spans="1:4" s="2" customFormat="1" ht="16.5" customHeight="1" x14ac:dyDescent="0.2">
      <c r="A25" s="20" t="s">
        <v>48</v>
      </c>
      <c r="B25" s="3" t="s">
        <v>157</v>
      </c>
      <c r="C25" s="11">
        <v>140.84507042253529</v>
      </c>
      <c r="D25" s="9">
        <f t="shared" si="0"/>
        <v>1.0068992738242442E-2</v>
      </c>
    </row>
    <row r="26" spans="1:4" ht="12.75" customHeight="1" x14ac:dyDescent="0.2">
      <c r="A26" s="15"/>
      <c r="B26" s="1"/>
      <c r="C26" s="31"/>
      <c r="D26" s="22"/>
    </row>
    <row r="27" spans="1:4" s="24" customFormat="1" ht="15.75" x14ac:dyDescent="0.2">
      <c r="A27" s="23"/>
      <c r="B27" s="4" t="s">
        <v>83</v>
      </c>
      <c r="C27" s="32" t="s">
        <v>90</v>
      </c>
      <c r="D27" s="8" t="s">
        <v>82</v>
      </c>
    </row>
    <row r="28" spans="1:4" s="25" customFormat="1" ht="15.75" customHeight="1" x14ac:dyDescent="0.2">
      <c r="A28" s="16"/>
      <c r="B28" s="2" t="s">
        <v>84</v>
      </c>
      <c r="C28" s="33">
        <f>SUM(C6:C25)</f>
        <v>5769.8168328638521</v>
      </c>
      <c r="D28" s="12">
        <f>C28/C29</f>
        <v>0.41248333091677525</v>
      </c>
    </row>
    <row r="29" spans="1:4" s="25" customFormat="1" ht="15.75" customHeight="1" x14ac:dyDescent="0.2">
      <c r="A29" s="16"/>
      <c r="B29" s="2" t="s">
        <v>85</v>
      </c>
      <c r="C29" s="33">
        <v>13988</v>
      </c>
      <c r="D29" s="7"/>
    </row>
    <row r="30" spans="1:4" s="25" customFormat="1" ht="15.75" customHeight="1" x14ac:dyDescent="0.2">
      <c r="A30" s="16"/>
      <c r="B30" s="2" t="s">
        <v>86</v>
      </c>
      <c r="C30" s="33">
        <v>254549</v>
      </c>
      <c r="D30" s="7"/>
    </row>
  </sheetData>
  <phoneticPr fontId="7" type="noConversion"/>
  <printOptions horizontalCentered="1"/>
  <pageMargins left="0.25" right="0.25" top="0.25" bottom="0.115972222222222" header="0" footer="0"/>
  <pageSetup scale="11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Top 50 Wines</vt:lpstr>
      <vt:lpstr>Top 20 Beers</vt:lpstr>
      <vt:lpstr>'Top 50 Wines'!Print_Titles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Sara Lewis</cp:lastModifiedBy>
  <cp:lastPrinted>2021-04-20T13:52:56Z</cp:lastPrinted>
  <dcterms:created xsi:type="dcterms:W3CDTF">2020-01-15T14:20:02Z</dcterms:created>
  <dcterms:modified xsi:type="dcterms:W3CDTF">2023-04-01T00:27:42Z</dcterms:modified>
</cp:coreProperties>
</file>