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ysela\Rachel\Top 50 KPF\"/>
    </mc:Choice>
  </mc:AlternateContent>
  <xr:revisionPtr revIDLastSave="0" documentId="13_ncr:1_{0762EAAB-0223-498F-A023-15BBB0A945F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op 50 Wines" sheetId="11" r:id="rId1"/>
    <sheet name="Top 20 Beers" sheetId="1" r:id="rId2"/>
  </sheets>
  <definedNames>
    <definedName name="_xlnm.Print_Titles" localSheetId="0">'Top 50 Wines'!$1:$5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5" i="11" l="1"/>
  <c r="D28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  <c r="F23" i="11"/>
  <c r="G23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6" i="11"/>
  <c r="F55" i="11"/>
  <c r="E61" i="11"/>
  <c r="E60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6" i="11"/>
  <c r="E56" i="11" l="1"/>
  <c r="C28" i="1"/>
</calcChain>
</file>

<file path=xl/sharedStrings.xml><?xml version="1.0" encoding="utf-8"?>
<sst xmlns="http://schemas.openxmlformats.org/spreadsheetml/2006/main" count="268" uniqueCount="159">
  <si>
    <t>Description</t>
  </si>
  <si>
    <t>Country</t>
  </si>
  <si>
    <t>RED</t>
  </si>
  <si>
    <t>FRANCE</t>
  </si>
  <si>
    <t>WHITE</t>
  </si>
  <si>
    <t>ROSE</t>
  </si>
  <si>
    <t>USA</t>
  </si>
  <si>
    <t>ITALY</t>
  </si>
  <si>
    <t>SPAIN</t>
  </si>
  <si>
    <t>ARGENTINA</t>
  </si>
  <si>
    <t>SPARKLING</t>
  </si>
  <si>
    <t>GERMANY</t>
  </si>
  <si>
    <t>AUSTRALIA</t>
  </si>
  <si>
    <t>PORTUGAL</t>
  </si>
  <si>
    <t>AUSTRIA</t>
  </si>
  <si>
    <t>Jackie O's, Mystic Mama, IPA 4/6/12oz (CANS)</t>
  </si>
  <si>
    <t>Jackie O's, Who Cooks For You, IPA 4/6/12oz (CANS)</t>
  </si>
  <si>
    <t>RJ Rockers, Son of a Peach 4/6/12oz (CANS)</t>
  </si>
  <si>
    <t>Hugl, Gruner Veltliner 12/1.0L</t>
  </si>
  <si>
    <t>Weinkeller Erbach, Riesling 12/1.0L</t>
  </si>
  <si>
    <t>Wimmer, Gruner Veltliner 12/1.0L</t>
  </si>
  <si>
    <t>Type</t>
  </si>
  <si>
    <t>% of total wine sales</t>
  </si>
  <si>
    <t>% of total sales</t>
  </si>
  <si>
    <t>% of total WINE sales</t>
  </si>
  <si>
    <t>Rank</t>
  </si>
  <si>
    <t>#1</t>
  </si>
  <si>
    <t>#4</t>
  </si>
  <si>
    <t>#6</t>
  </si>
  <si>
    <t>#2</t>
  </si>
  <si>
    <t>#3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</si>
  <si>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</si>
  <si>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</si>
  <si>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</si>
  <si>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</si>
  <si>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</si>
  <si>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</si>
  <si>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</si>
  <si>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</si>
  <si>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</si>
  <si>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</si>
  <si>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</si>
  <si>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</si>
  <si>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</si>
  <si>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</si>
  <si>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</si>
  <si>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</si>
  <si>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</si>
  <si>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</si>
  <si>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</si>
  <si>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</si>
  <si>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</si>
  <si>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</si>
  <si>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</si>
  <si>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</si>
  <si>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</si>
  <si>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</si>
  <si>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</si>
  <si>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</si>
  <si>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</si>
  <si>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</si>
  <si>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</si>
  <si>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</si>
  <si>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</si>
  <si>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</si>
  <si>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</si>
  <si>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</si>
  <si>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</si>
  <si>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</si>
  <si>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</si>
  <si>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</si>
  <si>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</si>
  <si>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</si>
  <si>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</si>
  <si>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</si>
  <si>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</si>
  <si>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KYSELA PERE et FILS, LTD</t>
  </si>
  <si>
    <t>All figures in 9-liter cases</t>
  </si>
  <si>
    <t>All figures in 2.25 gallon CE's</t>
  </si>
  <si>
    <t>% of total BEER sales</t>
  </si>
  <si>
    <t>TOTALS</t>
  </si>
  <si>
    <t>Top 20 beers</t>
  </si>
  <si>
    <t>Total Sales</t>
  </si>
  <si>
    <t>Top 50 Total 9-liter cases</t>
  </si>
  <si>
    <t>Chakana, Malbec 6/750ml</t>
  </si>
  <si>
    <t>Valley Lager 15.5G (KEG KRAFT)</t>
  </si>
  <si>
    <t>CE's</t>
  </si>
  <si>
    <t>Montebuena, Rioja</t>
  </si>
  <si>
    <t>Guillaume de Guers, Picpoul de Pinet</t>
  </si>
  <si>
    <t>Reverdy (Jean), Sancerre Blanc</t>
  </si>
  <si>
    <t>Bourdieu, Blaye, Cotes de Bordeaux</t>
  </si>
  <si>
    <t>Burgo Viejo, Rioja, Crianza</t>
  </si>
  <si>
    <t>Tres Ojos, Garnacha, Calatayud</t>
  </si>
  <si>
    <t>Maipe, Malbec</t>
  </si>
  <si>
    <t>Rinaldi, Moscato d' Asti (white)</t>
  </si>
  <si>
    <t>Thorn Clarke, Shotfire, Shiraz</t>
  </si>
  <si>
    <t>Cortenova, Pinot Grigio</t>
  </si>
  <si>
    <t>Rubus, Cab. Sauv., AVA California</t>
  </si>
  <si>
    <t>Thorn Clarke, Milton Park, Shiraz</t>
  </si>
  <si>
    <t>Segries (Ch.), CDR, Rouge</t>
  </si>
  <si>
    <t>Alain de la Treille, Pinot Noir</t>
  </si>
  <si>
    <t>Grand Veneur (Dom.), CDR, Les Champauvins</t>
  </si>
  <si>
    <t>Segries (Ch.), Tavel, Rose</t>
  </si>
  <si>
    <t>Valminor, Albarino, Rias Baixas</t>
  </si>
  <si>
    <t>Gaudrelle, Clos le Vigneau, Vouvray</t>
  </si>
  <si>
    <t>Lima, Vinho Verde, Rose</t>
  </si>
  <si>
    <t>Lima, Vinho Verde</t>
  </si>
  <si>
    <t>Rubus, Pinot Noir</t>
  </si>
  <si>
    <t>Grand Veneur (Dom.), CDR Rouge</t>
  </si>
  <si>
    <t>Total Sales (All Categories)</t>
  </si>
  <si>
    <t>Jackie O's, Mystic Mama, IPA 15.5G</t>
  </si>
  <si>
    <t>Rubus, Reserve Pinot Noir, Russian River</t>
  </si>
  <si>
    <t>Praia (Aveleda), Vinho Verde</t>
  </si>
  <si>
    <t>CHILE</t>
  </si>
  <si>
    <t>John's Bay, Sauvignon Blanc</t>
  </si>
  <si>
    <t>Rubus, Sparkling Brut Blanc de Blancs</t>
  </si>
  <si>
    <t>Alain de la Treille, Le Rose</t>
  </si>
  <si>
    <t>S. AFRICA</t>
  </si>
  <si>
    <t>Elton Bay, Sauvignon Blanc</t>
  </si>
  <si>
    <t>Jip Jip Rocks, Shiraz</t>
  </si>
  <si>
    <t>Rubus, Chardonnay, Colchagua Valley</t>
  </si>
  <si>
    <t>Lost Barrel, New England Hazy IPA 6/4/16oz (CANS)</t>
  </si>
  <si>
    <t>Lost Barrel, Toasted Lager 5.17G</t>
  </si>
  <si>
    <t>Lost Barrel, Toasted Lager 6/4/16oz (CANS)</t>
  </si>
  <si>
    <t>Lost Barrel, New England Hazy IPA 15.5G</t>
  </si>
  <si>
    <t>Lost Barrel, Wild Berry Sour Ale 6/4/16oz (CANS)</t>
  </si>
  <si>
    <t>Lost Barrel, New England Hazy IPA 5.17G</t>
  </si>
  <si>
    <t>Lost Barrel, Farm Ale 6/4/16oz (CANS)</t>
  </si>
  <si>
    <t>Perennial, Southside Blonde 15.5G</t>
  </si>
  <si>
    <t>Perennial, Abraxas Chocolate Stout 12/750ml</t>
  </si>
  <si>
    <r>
      <t xml:space="preserve">Top 50 </t>
    </r>
    <r>
      <rPr>
        <b/>
        <sz val="12"/>
        <color rgb="FFFF0000"/>
        <rFont val="Calibri"/>
        <family val="2"/>
        <scheme val="minor"/>
      </rPr>
      <t>WINE</t>
    </r>
    <r>
      <rPr>
        <b/>
        <sz val="12"/>
        <color indexed="8"/>
        <rFont val="Calibri"/>
        <family val="2"/>
        <scheme val="minor"/>
      </rPr>
      <t xml:space="preserve"> SKU's - 2023</t>
    </r>
  </si>
  <si>
    <t>Pomerols, Picpoul Pinet 12/750ml (H.B. &amp; Beauvignac)</t>
  </si>
  <si>
    <t>Pomerols, Petite Frog, White Blend BIB 4/3L</t>
  </si>
  <si>
    <t>Rubus, Old Vine Zinfandel Reserve (silk screen) (KPF &amp; WFM)</t>
  </si>
  <si>
    <t>Rubus-Castelmaure, Vin-Gris Rose</t>
  </si>
  <si>
    <t>Palacio del Burgo, Rioja, Reserva</t>
  </si>
  <si>
    <t>Tiza, Tempranillo 4/3.0L</t>
  </si>
  <si>
    <t>Carra (Dom. Man.), Beaujolais-Villages Nouveau</t>
  </si>
  <si>
    <t>Pomerols, Picpoul 6/1.5L (H.B. &amp; Beauvignac)</t>
  </si>
  <si>
    <t>NEW ZEALAND</t>
  </si>
  <si>
    <t>Rubus, Sauvignon Blanc, Marlborough</t>
  </si>
  <si>
    <t>Maipe, Malbec BIB 3 Liters 4/3L</t>
  </si>
  <si>
    <t>Le Jade, Chardonnay</t>
  </si>
  <si>
    <t>Hugl, Zweigelt Rose 12/1.0L</t>
  </si>
  <si>
    <t>Rebuli, Prosecco 6/750ml</t>
  </si>
  <si>
    <t>Grace Town, Old Vine Zinfandel, Lodi</t>
  </si>
  <si>
    <t>Never Look Back, Cabernet Sauvignon</t>
  </si>
  <si>
    <t>Navigator, Cabernet Sauvignon, AVA CA</t>
  </si>
  <si>
    <r>
      <t xml:space="preserve">Top 20 </t>
    </r>
    <r>
      <rPr>
        <b/>
        <sz val="12"/>
        <color rgb="FFFF0000"/>
        <rFont val="Calibri"/>
        <family val="2"/>
        <scheme val="minor"/>
      </rPr>
      <t>BEER</t>
    </r>
    <r>
      <rPr>
        <b/>
        <sz val="12"/>
        <color indexed="8"/>
        <rFont val="Calibri"/>
        <family val="2"/>
        <scheme val="minor"/>
      </rPr>
      <t xml:space="preserve"> SKU's - 2023</t>
    </r>
  </si>
  <si>
    <t>ShoreBreak Varietay Pack 4/12/12oz (TWM Only)</t>
  </si>
  <si>
    <t>Gnarly Barley, Jucifer IPA 4/6/12oz (CANS)</t>
  </si>
  <si>
    <t>Jackie O's, Mystic Mama, IPA 5.17G</t>
  </si>
  <si>
    <t>Lost Barrel, Oktoberfest Bier 15.5G</t>
  </si>
  <si>
    <t>Exhibit A, The Cat's Meow IPA 6/4/16oz (CANS)</t>
  </si>
  <si>
    <t>Civil Life, American Brown Ale 15.5G</t>
  </si>
  <si>
    <t>Total Wine Sales 2023</t>
  </si>
  <si>
    <t>Total Beer Sales 2023</t>
  </si>
  <si>
    <t>2023 9L Cases sold</t>
  </si>
  <si>
    <t>CE's sold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</si>
</sst>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0"/>
      <color indexed="8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2" fillId="0" borderId="0"/>
    <xf numFmtId="9" fontId="1" fillId="0" borderId="0" applyFont="0" applyFill="0" applyBorder="0" applyAlignment="0" applyProtection="0">
      <alignment vertical="top"/>
    </xf>
  </cellStyleXfs>
  <cellXfs count="36">
    <xf numFmtId="0" fontId="0" fillId="0" borderId="0" xfId="0">
      <alignment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4" fillId="0" borderId="1" xfId="0" applyFont="1" applyBorder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10" fontId="9" fillId="0" borderId="1" xfId="3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10" fontId="9" fillId="0" borderId="0" xfId="3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0" fontId="13" fillId="0" borderId="0" xfId="0" applyFont="1">
      <alignment vertical="top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13" fillId="0" borderId="1" xfId="0" applyFont="1" applyBorder="1">
      <alignment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>
      <alignment vertical="top"/>
    </xf>
    <xf numFmtId="3" fontId="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 indent="1"/>
    </xf>
    <xf numFmtId="0" fontId="5" fillId="0" borderId="0" xfId="0" applyFont="1" applyAlignment="1">
      <alignment horizontal="center" vertical="top"/>
    </xf>
    <xf numFmtId="10" fontId="9" fillId="0" borderId="0" xfId="3" applyNumberFormat="1" applyFont="1" applyAlignment="1">
      <alignment horizontal="center" vertical="top"/>
    </xf>
    <xf numFmtId="10" fontId="10" fillId="0" borderId="1" xfId="3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 vertical="top" wrapText="1"/>
    </xf>
    <xf numFmtId="3" fontId="0" fillId="0" borderId="0" xfId="0" applyNumberFormat="1" applyAlignment="1">
      <alignment horizontal="center" vertical="top"/>
    </xf>
    <xf numFmtId="3" fontId="4" fillId="0" borderId="1" xfId="0" applyNumberFormat="1" applyFont="1" applyBorder="1">
      <alignment vertical="top"/>
    </xf>
    <xf numFmtId="0" fontId="5" fillId="0" borderId="0" xfId="0" applyFont="1">
      <alignment vertical="top"/>
    </xf>
    <xf numFmtId="3" fontId="5" fillId="0" borderId="0" xfId="1" applyNumberFormat="1" applyFont="1" applyAlignment="1">
      <alignment horizontal="center" vertical="top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Normal="100" workbookViewId="0"/>
  </sheetViews>
  <sheetFormatPr defaultRowHeight="15.75" x14ac:dyDescent="0.2"/>
  <cols>
    <col min="1" max="1" width="8.42578125" style="2" customWidth="1"/>
    <col min="2" max="2" width="15.85546875" style="2" customWidth="1"/>
    <col min="3" max="3" width="12.5703125" style="2" customWidth="1"/>
    <col min="4" max="4" width="59.5703125" style="2" bestFit="1" customWidth="1"/>
    <col min="5" max="5" width="14.140625" style="10" bestFit="1" customWidth="1"/>
    <col min="6" max="6" width="12.85546875" style="6" customWidth="1"/>
    <col min="7" max="7" width="12.85546875" style="11" customWidth="1"/>
    <col min="8" max="16384" width="9.140625" style="2"/>
  </cols>
  <sheetData>
    <row r="1" spans="1:7" x14ac:dyDescent="0.2">
      <c r="A1" s="5" t="s">
        <v>76</v>
      </c>
    </row>
    <row r="2" spans="1:7" x14ac:dyDescent="0.2">
      <c r="A2" s="5" t="s">
        <v>130</v>
      </c>
    </row>
    <row r="3" spans="1:7" x14ac:dyDescent="0.2">
      <c r="A3" s="12" t="s">
        <v>77</v>
      </c>
    </row>
    <row r="5" spans="1:7" s="4" customFormat="1" ht="31.5" x14ac:dyDescent="0.2">
      <c r="A5" s="16" t="s">
        <v>25</v>
      </c>
      <c r="B5" s="16" t="s">
        <v>1</v>
      </c>
      <c r="C5" s="16" t="s">
        <v>21</v>
      </c>
      <c r="D5" s="16" t="s">
        <v>0</v>
      </c>
      <c r="E5" s="17" t="s">
        <v>157</v>
      </c>
      <c r="F5" s="18" t="s">
        <v>24</v>
      </c>
      <c r="G5" s="29" t="s">
        <v>23</v>
      </c>
    </row>
    <row r="6" spans="1:7" x14ac:dyDescent="0.2">
      <c r="A6" s="3" t="s">
        <v>26</v>
      </c>
      <c r="B6" s="3" t="s">
        <v>3</v>
      </c>
      <c r="C6" s="3" t="s">
        <v>4</v>
      </c>
      <c r="D6" s="3" t="s">
        <v>131</v>
      </c>
      <c r="E6" s="33">
        <v>36907.080999999998</v>
      </c>
      <c r="F6" s="9">
        <f>E6/202212</f>
        <v>0.18251676952900914</v>
      </c>
      <c r="G6" s="9">
        <f>E6/218364</f>
        <v>0.16901632595116411</v>
      </c>
    </row>
    <row r="7" spans="1:7" x14ac:dyDescent="0.2">
      <c r="A7" s="3" t="s">
        <v>29</v>
      </c>
      <c r="B7" s="3" t="s">
        <v>8</v>
      </c>
      <c r="C7" s="3" t="s">
        <v>2</v>
      </c>
      <c r="D7" s="3" t="s">
        <v>87</v>
      </c>
      <c r="E7" s="33">
        <v>12746.578000000003</v>
      </c>
      <c r="F7" s="9">
        <f t="shared" ref="F7:F54" si="0">E7/202212</f>
        <v>6.3035714992186437E-2</v>
      </c>
      <c r="G7" s="9">
        <f t="shared" ref="G7:G54" si="1">E7/218364</f>
        <v>5.8373074316279257E-2</v>
      </c>
    </row>
    <row r="8" spans="1:7" x14ac:dyDescent="0.2">
      <c r="A8" s="3" t="s">
        <v>30</v>
      </c>
      <c r="B8" s="3" t="s">
        <v>14</v>
      </c>
      <c r="C8" s="3" t="s">
        <v>4</v>
      </c>
      <c r="D8" s="3" t="s">
        <v>18</v>
      </c>
      <c r="E8" s="33">
        <v>9647.0026666667109</v>
      </c>
      <c r="F8" s="9">
        <f t="shared" si="0"/>
        <v>4.7707369823090179E-2</v>
      </c>
      <c r="G8" s="9">
        <f t="shared" si="1"/>
        <v>4.4178539808149286E-2</v>
      </c>
    </row>
    <row r="9" spans="1:7" x14ac:dyDescent="0.2">
      <c r="A9" s="3" t="s">
        <v>27</v>
      </c>
      <c r="B9" s="3" t="s">
        <v>3</v>
      </c>
      <c r="C9" s="3" t="s">
        <v>4</v>
      </c>
      <c r="D9" s="3" t="s">
        <v>132</v>
      </c>
      <c r="E9" s="33">
        <v>5158.0010000000002</v>
      </c>
      <c r="F9" s="9">
        <f t="shared" si="0"/>
        <v>2.5507887761359368E-2</v>
      </c>
      <c r="G9" s="9">
        <f t="shared" si="1"/>
        <v>2.3621114286237661E-2</v>
      </c>
    </row>
    <row r="10" spans="1:7" x14ac:dyDescent="0.2">
      <c r="A10" s="3" t="s">
        <v>31</v>
      </c>
      <c r="B10" s="3" t="s">
        <v>3</v>
      </c>
      <c r="C10" s="3" t="s">
        <v>4</v>
      </c>
      <c r="D10" s="3" t="s">
        <v>88</v>
      </c>
      <c r="E10" s="33">
        <v>3850</v>
      </c>
      <c r="F10" s="9">
        <f t="shared" si="0"/>
        <v>1.9039423970882045E-2</v>
      </c>
      <c r="G10" s="9">
        <f t="shared" si="1"/>
        <v>1.7631111355351614E-2</v>
      </c>
    </row>
    <row r="11" spans="1:7" x14ac:dyDescent="0.2">
      <c r="A11" s="3" t="s">
        <v>28</v>
      </c>
      <c r="B11" s="3" t="s">
        <v>3</v>
      </c>
      <c r="C11" s="3" t="s">
        <v>4</v>
      </c>
      <c r="D11" s="3" t="s">
        <v>89</v>
      </c>
      <c r="E11" s="33">
        <v>3599.5840000000003</v>
      </c>
      <c r="F11" s="9">
        <f t="shared" si="0"/>
        <v>1.7801040492156747E-2</v>
      </c>
      <c r="G11" s="9">
        <f t="shared" si="1"/>
        <v>1.6484328918686231E-2</v>
      </c>
    </row>
    <row r="12" spans="1:7" x14ac:dyDescent="0.2">
      <c r="A12" s="3" t="s">
        <v>32</v>
      </c>
      <c r="B12" s="3" t="s">
        <v>113</v>
      </c>
      <c r="C12" s="3" t="s">
        <v>4</v>
      </c>
      <c r="D12" s="3" t="s">
        <v>114</v>
      </c>
      <c r="E12" s="33">
        <v>2919.3359999999989</v>
      </c>
      <c r="F12" s="9">
        <f t="shared" si="0"/>
        <v>1.4437006705833475E-2</v>
      </c>
      <c r="G12" s="9">
        <f t="shared" si="1"/>
        <v>1.3369126779139413E-2</v>
      </c>
    </row>
    <row r="13" spans="1:7" x14ac:dyDescent="0.2">
      <c r="A13" s="3" t="s">
        <v>33</v>
      </c>
      <c r="B13" s="3" t="s">
        <v>3</v>
      </c>
      <c r="C13" s="3" t="s">
        <v>2</v>
      </c>
      <c r="D13" s="3" t="s">
        <v>100</v>
      </c>
      <c r="E13" s="33">
        <v>2857.9150000000004</v>
      </c>
      <c r="F13" s="9">
        <f t="shared" si="0"/>
        <v>1.4133261131881394E-2</v>
      </c>
      <c r="G13" s="9">
        <f t="shared" si="1"/>
        <v>1.3087848729644082E-2</v>
      </c>
    </row>
    <row r="14" spans="1:7" x14ac:dyDescent="0.2">
      <c r="A14" s="3" t="s">
        <v>34</v>
      </c>
      <c r="B14" s="3" t="s">
        <v>3</v>
      </c>
      <c r="C14" s="3" t="s">
        <v>2</v>
      </c>
      <c r="D14" s="3" t="s">
        <v>90</v>
      </c>
      <c r="E14" s="33">
        <v>2467.2489999999998</v>
      </c>
      <c r="F14" s="9">
        <f t="shared" si="0"/>
        <v>1.2201298637073961E-2</v>
      </c>
      <c r="G14" s="9">
        <f t="shared" si="1"/>
        <v>1.1298790093605172E-2</v>
      </c>
    </row>
    <row r="15" spans="1:7" x14ac:dyDescent="0.2">
      <c r="A15" s="3" t="s">
        <v>35</v>
      </c>
      <c r="B15" s="3" t="s">
        <v>12</v>
      </c>
      <c r="C15" s="3" t="s">
        <v>2</v>
      </c>
      <c r="D15" s="3" t="s">
        <v>95</v>
      </c>
      <c r="E15" s="33">
        <v>2265.8390000000009</v>
      </c>
      <c r="F15" s="9">
        <f t="shared" si="0"/>
        <v>1.1205264771625824E-2</v>
      </c>
      <c r="G15" s="9">
        <f t="shared" si="1"/>
        <v>1.0376431096700925E-2</v>
      </c>
    </row>
    <row r="16" spans="1:7" x14ac:dyDescent="0.2">
      <c r="A16" s="3" t="s">
        <v>36</v>
      </c>
      <c r="B16" s="3" t="s">
        <v>9</v>
      </c>
      <c r="C16" s="3" t="s">
        <v>2</v>
      </c>
      <c r="D16" s="3" t="s">
        <v>84</v>
      </c>
      <c r="E16" s="33">
        <v>1831.4179999999999</v>
      </c>
      <c r="F16" s="9">
        <f t="shared" si="0"/>
        <v>9.0569204597155447E-3</v>
      </c>
      <c r="G16" s="9">
        <f t="shared" si="1"/>
        <v>8.3869960249858024E-3</v>
      </c>
    </row>
    <row r="17" spans="1:7" x14ac:dyDescent="0.2">
      <c r="A17" s="3" t="s">
        <v>37</v>
      </c>
      <c r="B17" s="3" t="s">
        <v>7</v>
      </c>
      <c r="C17" s="3" t="s">
        <v>10</v>
      </c>
      <c r="D17" s="3" t="s">
        <v>94</v>
      </c>
      <c r="E17" s="33">
        <v>1809.0920000000001</v>
      </c>
      <c r="F17" s="9">
        <f t="shared" si="0"/>
        <v>8.9465115819041402E-3</v>
      </c>
      <c r="G17" s="9">
        <f t="shared" si="1"/>
        <v>8.2847538971625358E-3</v>
      </c>
    </row>
    <row r="18" spans="1:7" x14ac:dyDescent="0.2">
      <c r="A18" s="3" t="s">
        <v>38</v>
      </c>
      <c r="B18" s="3" t="s">
        <v>7</v>
      </c>
      <c r="C18" s="3" t="s">
        <v>4</v>
      </c>
      <c r="D18" s="3" t="s">
        <v>96</v>
      </c>
      <c r="E18" s="33">
        <v>1729.3330000000001</v>
      </c>
      <c r="F18" s="9">
        <f t="shared" si="0"/>
        <v>8.5520790061915219E-3</v>
      </c>
      <c r="G18" s="9">
        <f t="shared" si="1"/>
        <v>7.9194968035024085E-3</v>
      </c>
    </row>
    <row r="19" spans="1:7" x14ac:dyDescent="0.2">
      <c r="A19" s="3" t="s">
        <v>39</v>
      </c>
      <c r="B19" s="3" t="s">
        <v>8</v>
      </c>
      <c r="C19" s="3" t="s">
        <v>4</v>
      </c>
      <c r="D19" s="3" t="s">
        <v>103</v>
      </c>
      <c r="E19" s="33">
        <v>1613.3340000000003</v>
      </c>
      <c r="F19" s="9">
        <f t="shared" si="0"/>
        <v>7.9784285799062386E-3</v>
      </c>
      <c r="G19" s="9">
        <f t="shared" si="1"/>
        <v>7.3882782876298304E-3</v>
      </c>
    </row>
    <row r="20" spans="1:7" x14ac:dyDescent="0.2">
      <c r="A20" s="3" t="s">
        <v>40</v>
      </c>
      <c r="B20" s="3" t="s">
        <v>13</v>
      </c>
      <c r="C20" s="3" t="s">
        <v>4</v>
      </c>
      <c r="D20" s="3" t="s">
        <v>112</v>
      </c>
      <c r="E20" s="33">
        <v>1518.6659999999997</v>
      </c>
      <c r="F20" s="9">
        <f t="shared" si="0"/>
        <v>7.5102664530294922E-3</v>
      </c>
      <c r="G20" s="9">
        <f t="shared" si="1"/>
        <v>6.9547452876847823E-3</v>
      </c>
    </row>
    <row r="21" spans="1:7" x14ac:dyDescent="0.2">
      <c r="A21" s="3" t="s">
        <v>41</v>
      </c>
      <c r="B21" s="3" t="s">
        <v>9</v>
      </c>
      <c r="C21" s="3" t="s">
        <v>2</v>
      </c>
      <c r="D21" s="3" t="s">
        <v>93</v>
      </c>
      <c r="E21" s="33">
        <v>1512.25</v>
      </c>
      <c r="F21" s="9">
        <f t="shared" si="0"/>
        <v>7.4785373766146418E-3</v>
      </c>
      <c r="G21" s="9">
        <f t="shared" si="1"/>
        <v>6.9253631550988256E-3</v>
      </c>
    </row>
    <row r="22" spans="1:7" x14ac:dyDescent="0.2">
      <c r="A22" s="3" t="s">
        <v>42</v>
      </c>
      <c r="B22" s="3" t="s">
        <v>3</v>
      </c>
      <c r="C22" s="3" t="s">
        <v>10</v>
      </c>
      <c r="D22" s="3" t="s">
        <v>115</v>
      </c>
      <c r="E22" s="33">
        <v>1428.7509999999997</v>
      </c>
      <c r="F22" s="9">
        <f t="shared" si="0"/>
        <v>7.0656093604731657E-3</v>
      </c>
      <c r="G22" s="9">
        <f t="shared" si="1"/>
        <v>6.5429786961220702E-3</v>
      </c>
    </row>
    <row r="23" spans="1:7" x14ac:dyDescent="0.2">
      <c r="A23" s="3" t="s">
        <v>43</v>
      </c>
      <c r="B23" s="3" t="s">
        <v>3</v>
      </c>
      <c r="C23" s="3" t="s">
        <v>2</v>
      </c>
      <c r="D23" s="3" t="s">
        <v>101</v>
      </c>
      <c r="E23" s="33">
        <v>1402.1660000000002</v>
      </c>
      <c r="F23" s="9">
        <f>E23/202212</f>
        <v>6.9341384289755316E-3</v>
      </c>
      <c r="G23" s="9">
        <f>E23/218364</f>
        <v>6.421232437581287E-3</v>
      </c>
    </row>
    <row r="24" spans="1:7" x14ac:dyDescent="0.2">
      <c r="A24" s="3" t="s">
        <v>44</v>
      </c>
      <c r="B24" s="3" t="s">
        <v>6</v>
      </c>
      <c r="C24" s="3" t="s">
        <v>2</v>
      </c>
      <c r="D24" s="3" t="s">
        <v>133</v>
      </c>
      <c r="E24" s="33">
        <v>1394.5</v>
      </c>
      <c r="F24" s="9">
        <f t="shared" si="0"/>
        <v>6.896227721401302E-3</v>
      </c>
      <c r="G24" s="9">
        <f t="shared" si="1"/>
        <v>6.3861259181916437E-3</v>
      </c>
    </row>
    <row r="25" spans="1:7" x14ac:dyDescent="0.2">
      <c r="A25" s="3" t="s">
        <v>45</v>
      </c>
      <c r="B25" s="3" t="s">
        <v>11</v>
      </c>
      <c r="C25" s="3" t="s">
        <v>4</v>
      </c>
      <c r="D25" s="3" t="s">
        <v>19</v>
      </c>
      <c r="E25" s="33">
        <v>1374.9986666666659</v>
      </c>
      <c r="F25" s="9">
        <f t="shared" si="0"/>
        <v>6.7997876815751087E-3</v>
      </c>
      <c r="G25" s="9">
        <f t="shared" si="1"/>
        <v>6.2968193780415542E-3</v>
      </c>
    </row>
    <row r="26" spans="1:7" x14ac:dyDescent="0.2">
      <c r="A26" s="3" t="s">
        <v>46</v>
      </c>
      <c r="B26" s="3" t="s">
        <v>6</v>
      </c>
      <c r="C26" s="3" t="s">
        <v>2</v>
      </c>
      <c r="D26" s="3" t="s">
        <v>97</v>
      </c>
      <c r="E26" s="33">
        <v>1315.0880000000004</v>
      </c>
      <c r="F26" s="9">
        <f t="shared" si="0"/>
        <v>6.5035111664985285E-3</v>
      </c>
      <c r="G26" s="9">
        <f t="shared" si="1"/>
        <v>6.0224579143082213E-3</v>
      </c>
    </row>
    <row r="27" spans="1:7" x14ac:dyDescent="0.2">
      <c r="A27" s="3" t="s">
        <v>47</v>
      </c>
      <c r="B27" s="3" t="s">
        <v>8</v>
      </c>
      <c r="C27" s="3" t="s">
        <v>2</v>
      </c>
      <c r="D27" s="3" t="s">
        <v>91</v>
      </c>
      <c r="E27" s="33">
        <v>1304.1660000000002</v>
      </c>
      <c r="F27" s="9">
        <f t="shared" si="0"/>
        <v>6.4494985460803525E-3</v>
      </c>
      <c r="G27" s="9">
        <f t="shared" si="1"/>
        <v>5.9724405121723365E-3</v>
      </c>
    </row>
    <row r="28" spans="1:7" x14ac:dyDescent="0.2">
      <c r="A28" s="3" t="s">
        <v>48</v>
      </c>
      <c r="B28" s="3" t="s">
        <v>12</v>
      </c>
      <c r="C28" s="3" t="s">
        <v>2</v>
      </c>
      <c r="D28" s="3" t="s">
        <v>98</v>
      </c>
      <c r="E28" s="33">
        <v>1227.1640000000002</v>
      </c>
      <c r="F28" s="9">
        <f t="shared" si="0"/>
        <v>6.0687001760528561E-3</v>
      </c>
      <c r="G28" s="9">
        <f t="shared" si="1"/>
        <v>5.6198091260464189E-3</v>
      </c>
    </row>
    <row r="29" spans="1:7" x14ac:dyDescent="0.2">
      <c r="A29" s="3" t="s">
        <v>49</v>
      </c>
      <c r="B29" s="3" t="s">
        <v>14</v>
      </c>
      <c r="C29" s="3" t="s">
        <v>4</v>
      </c>
      <c r="D29" s="3" t="s">
        <v>20</v>
      </c>
      <c r="E29" s="33">
        <v>1216.8893333333335</v>
      </c>
      <c r="F29" s="9">
        <f t="shared" si="0"/>
        <v>6.0178888163577512E-3</v>
      </c>
      <c r="G29" s="9">
        <f t="shared" si="1"/>
        <v>5.5727561930232709E-3</v>
      </c>
    </row>
    <row r="30" spans="1:7" x14ac:dyDescent="0.2">
      <c r="A30" s="3" t="s">
        <v>50</v>
      </c>
      <c r="B30" s="3" t="s">
        <v>8</v>
      </c>
      <c r="C30" s="3" t="s">
        <v>2</v>
      </c>
      <c r="D30" s="3" t="s">
        <v>92</v>
      </c>
      <c r="E30" s="33">
        <v>1113.4929999999999</v>
      </c>
      <c r="F30" s="9">
        <f t="shared" si="0"/>
        <v>5.5065624196387946E-3</v>
      </c>
      <c r="G30" s="9">
        <f t="shared" si="1"/>
        <v>5.0992517081570217E-3</v>
      </c>
    </row>
    <row r="31" spans="1:7" x14ac:dyDescent="0.2">
      <c r="A31" s="3" t="s">
        <v>51</v>
      </c>
      <c r="B31" s="3" t="s">
        <v>3</v>
      </c>
      <c r="C31" s="3" t="s">
        <v>5</v>
      </c>
      <c r="D31" s="3" t="s">
        <v>134</v>
      </c>
      <c r="E31" s="33">
        <v>1086.4140000000002</v>
      </c>
      <c r="F31" s="9">
        <f t="shared" si="0"/>
        <v>5.3726485075069738E-3</v>
      </c>
      <c r="G31" s="9">
        <f t="shared" si="1"/>
        <v>4.9752431719514217E-3</v>
      </c>
    </row>
    <row r="32" spans="1:7" x14ac:dyDescent="0.2">
      <c r="A32" s="3" t="s">
        <v>52</v>
      </c>
      <c r="B32" s="3" t="s">
        <v>113</v>
      </c>
      <c r="C32" s="3" t="s">
        <v>4</v>
      </c>
      <c r="D32" s="3" t="s">
        <v>120</v>
      </c>
      <c r="E32" s="33">
        <v>1049.4230000000005</v>
      </c>
      <c r="F32" s="9">
        <f t="shared" si="0"/>
        <v>5.189716732933755E-3</v>
      </c>
      <c r="G32" s="9">
        <f t="shared" si="1"/>
        <v>4.805842538147316E-3</v>
      </c>
    </row>
    <row r="33" spans="1:7" x14ac:dyDescent="0.2">
      <c r="A33" s="3" t="s">
        <v>53</v>
      </c>
      <c r="B33" s="3" t="s">
        <v>3</v>
      </c>
      <c r="C33" s="3" t="s">
        <v>2</v>
      </c>
      <c r="D33" s="3" t="s">
        <v>99</v>
      </c>
      <c r="E33" s="33">
        <v>999.2470000000003</v>
      </c>
      <c r="F33" s="9">
        <f t="shared" si="0"/>
        <v>4.9415811128914224E-3</v>
      </c>
      <c r="G33" s="9">
        <f t="shared" si="1"/>
        <v>4.5760610723379327E-3</v>
      </c>
    </row>
    <row r="34" spans="1:7" x14ac:dyDescent="0.2">
      <c r="A34" s="3" t="s">
        <v>54</v>
      </c>
      <c r="B34" s="3" t="s">
        <v>8</v>
      </c>
      <c r="C34" s="3" t="s">
        <v>2</v>
      </c>
      <c r="D34" s="3" t="s">
        <v>135</v>
      </c>
      <c r="E34" s="33">
        <v>995.08300000000008</v>
      </c>
      <c r="F34" s="9">
        <f t="shared" si="0"/>
        <v>4.9209888631733039E-3</v>
      </c>
      <c r="G34" s="9">
        <f t="shared" si="1"/>
        <v>4.5569919950174944E-3</v>
      </c>
    </row>
    <row r="35" spans="1:7" x14ac:dyDescent="0.2">
      <c r="A35" s="3" t="s">
        <v>55</v>
      </c>
      <c r="B35" s="3" t="s">
        <v>7</v>
      </c>
      <c r="C35" s="3" t="s">
        <v>2</v>
      </c>
      <c r="D35" s="3" t="s">
        <v>107</v>
      </c>
      <c r="E35" s="33">
        <v>990.58900000000051</v>
      </c>
      <c r="F35" s="9">
        <f t="shared" si="0"/>
        <v>4.8987646628291127E-3</v>
      </c>
      <c r="G35" s="9">
        <f t="shared" si="1"/>
        <v>4.5364116795808852E-3</v>
      </c>
    </row>
    <row r="36" spans="1:7" x14ac:dyDescent="0.2">
      <c r="A36" s="3" t="s">
        <v>56</v>
      </c>
      <c r="B36" s="3" t="s">
        <v>3</v>
      </c>
      <c r="C36" s="3" t="s">
        <v>2</v>
      </c>
      <c r="D36" s="3" t="s">
        <v>108</v>
      </c>
      <c r="E36" s="33">
        <v>944.74799999999993</v>
      </c>
      <c r="F36" s="9">
        <f t="shared" si="0"/>
        <v>4.6720669396474986E-3</v>
      </c>
      <c r="G36" s="9">
        <f t="shared" si="1"/>
        <v>4.3264823872066821E-3</v>
      </c>
    </row>
    <row r="37" spans="1:7" x14ac:dyDescent="0.2">
      <c r="A37" s="3" t="s">
        <v>57</v>
      </c>
      <c r="B37" s="3" t="s">
        <v>13</v>
      </c>
      <c r="C37" s="3" t="s">
        <v>4</v>
      </c>
      <c r="D37" s="3" t="s">
        <v>106</v>
      </c>
      <c r="E37" s="33">
        <v>928.33299999999997</v>
      </c>
      <c r="F37" s="9">
        <f t="shared" si="0"/>
        <v>4.5908897592625564E-3</v>
      </c>
      <c r="G37" s="9">
        <f t="shared" si="1"/>
        <v>4.2513097397006835E-3</v>
      </c>
    </row>
    <row r="38" spans="1:7" x14ac:dyDescent="0.2">
      <c r="A38" s="3" t="s">
        <v>58</v>
      </c>
      <c r="B38" s="3" t="s">
        <v>8</v>
      </c>
      <c r="C38" s="3" t="s">
        <v>2</v>
      </c>
      <c r="D38" s="3" t="s">
        <v>136</v>
      </c>
      <c r="E38" s="33">
        <v>919.33333333333348</v>
      </c>
      <c r="F38" s="9">
        <f t="shared" si="0"/>
        <v>4.5463836633500166E-3</v>
      </c>
      <c r="G38" s="9">
        <f t="shared" si="1"/>
        <v>4.2100956812172958E-3</v>
      </c>
    </row>
    <row r="39" spans="1:7" x14ac:dyDescent="0.2">
      <c r="A39" s="3" t="s">
        <v>59</v>
      </c>
      <c r="B39" s="3" t="s">
        <v>3</v>
      </c>
      <c r="C39" s="3" t="s">
        <v>5</v>
      </c>
      <c r="D39" s="3" t="s">
        <v>102</v>
      </c>
      <c r="E39" s="33">
        <v>906.00199999999984</v>
      </c>
      <c r="F39" s="9">
        <f t="shared" si="0"/>
        <v>4.4804561549265116E-3</v>
      </c>
      <c r="G39" s="9">
        <f t="shared" si="1"/>
        <v>4.1490447143302002E-3</v>
      </c>
    </row>
    <row r="40" spans="1:7" x14ac:dyDescent="0.2">
      <c r="A40" s="3" t="s">
        <v>60</v>
      </c>
      <c r="B40" s="3" t="s">
        <v>3</v>
      </c>
      <c r="C40" s="3" t="s">
        <v>2</v>
      </c>
      <c r="D40" s="3" t="s">
        <v>137</v>
      </c>
      <c r="E40" s="33">
        <v>891.75</v>
      </c>
      <c r="F40" s="9">
        <f t="shared" si="0"/>
        <v>4.4099756690997565E-3</v>
      </c>
      <c r="G40" s="9">
        <f t="shared" si="1"/>
        <v>4.0837775457492993E-3</v>
      </c>
    </row>
    <row r="41" spans="1:7" x14ac:dyDescent="0.2">
      <c r="A41" s="3" t="s">
        <v>61</v>
      </c>
      <c r="B41" s="3" t="s">
        <v>3</v>
      </c>
      <c r="C41" s="3" t="s">
        <v>4</v>
      </c>
      <c r="D41" s="3" t="s">
        <v>138</v>
      </c>
      <c r="E41" s="33">
        <v>884.83500000000004</v>
      </c>
      <c r="F41" s="9">
        <f t="shared" si="0"/>
        <v>4.3757788855260816E-3</v>
      </c>
      <c r="G41" s="9">
        <f t="shared" si="1"/>
        <v>4.0521102379513108E-3</v>
      </c>
    </row>
    <row r="42" spans="1:7" x14ac:dyDescent="0.2">
      <c r="A42" s="3" t="s">
        <v>62</v>
      </c>
      <c r="B42" s="3" t="s">
        <v>6</v>
      </c>
      <c r="C42" s="3" t="s">
        <v>2</v>
      </c>
      <c r="D42" s="3" t="s">
        <v>111</v>
      </c>
      <c r="E42" s="33">
        <v>883.00099999999998</v>
      </c>
      <c r="F42" s="9">
        <f t="shared" si="0"/>
        <v>4.366709196289043E-3</v>
      </c>
      <c r="G42" s="9">
        <f t="shared" si="1"/>
        <v>4.0437114176329432E-3</v>
      </c>
    </row>
    <row r="43" spans="1:7" x14ac:dyDescent="0.2">
      <c r="A43" s="3" t="s">
        <v>63</v>
      </c>
      <c r="B43" s="3" t="s">
        <v>139</v>
      </c>
      <c r="C43" s="3" t="s">
        <v>4</v>
      </c>
      <c r="D43" s="3" t="s">
        <v>140</v>
      </c>
      <c r="E43" s="33">
        <v>850.66600000000005</v>
      </c>
      <c r="F43" s="9">
        <f t="shared" si="0"/>
        <v>4.2068027614582714E-3</v>
      </c>
      <c r="G43" s="9">
        <f t="shared" si="1"/>
        <v>3.8956329797952046E-3</v>
      </c>
    </row>
    <row r="44" spans="1:7" x14ac:dyDescent="0.2">
      <c r="A44" s="3" t="s">
        <v>64</v>
      </c>
      <c r="B44" s="3" t="s">
        <v>9</v>
      </c>
      <c r="C44" s="3" t="s">
        <v>2</v>
      </c>
      <c r="D44" s="3" t="s">
        <v>141</v>
      </c>
      <c r="E44" s="33">
        <v>849.44400000000087</v>
      </c>
      <c r="F44" s="9">
        <f t="shared" si="0"/>
        <v>4.2007595988368682E-3</v>
      </c>
      <c r="G44" s="9">
        <f t="shared" si="1"/>
        <v>3.8900368192559252E-3</v>
      </c>
    </row>
    <row r="45" spans="1:7" x14ac:dyDescent="0.2">
      <c r="A45" s="3" t="s">
        <v>65</v>
      </c>
      <c r="B45" s="3" t="s">
        <v>3</v>
      </c>
      <c r="C45" s="3" t="s">
        <v>4</v>
      </c>
      <c r="D45" s="3" t="s">
        <v>142</v>
      </c>
      <c r="E45" s="33">
        <v>823.74900000000014</v>
      </c>
      <c r="F45" s="9">
        <f t="shared" si="0"/>
        <v>4.0736899887247055E-3</v>
      </c>
      <c r="G45" s="9">
        <f t="shared" si="1"/>
        <v>3.7723663241193608E-3</v>
      </c>
    </row>
    <row r="46" spans="1:7" x14ac:dyDescent="0.2">
      <c r="A46" s="3" t="s">
        <v>66</v>
      </c>
      <c r="B46" s="3" t="s">
        <v>3</v>
      </c>
      <c r="C46" s="3" t="s">
        <v>4</v>
      </c>
      <c r="D46" s="3" t="s">
        <v>104</v>
      </c>
      <c r="E46" s="33">
        <v>822.16599999999994</v>
      </c>
      <c r="F46" s="9">
        <f t="shared" si="0"/>
        <v>4.0658615710244695E-3</v>
      </c>
      <c r="G46" s="9">
        <f t="shared" si="1"/>
        <v>3.7651169606711726E-3</v>
      </c>
    </row>
    <row r="47" spans="1:7" x14ac:dyDescent="0.2">
      <c r="A47" s="3" t="s">
        <v>67</v>
      </c>
      <c r="B47" s="3" t="s">
        <v>117</v>
      </c>
      <c r="C47" s="3" t="s">
        <v>4</v>
      </c>
      <c r="D47" s="3" t="s">
        <v>118</v>
      </c>
      <c r="E47" s="33">
        <v>777.83300000000008</v>
      </c>
      <c r="F47" s="9">
        <f t="shared" si="0"/>
        <v>3.8466213676735311E-3</v>
      </c>
      <c r="G47" s="9">
        <f t="shared" si="1"/>
        <v>3.5620935685369386E-3</v>
      </c>
    </row>
    <row r="48" spans="1:7" x14ac:dyDescent="0.2">
      <c r="A48" s="3" t="s">
        <v>68</v>
      </c>
      <c r="B48" s="3" t="s">
        <v>14</v>
      </c>
      <c r="C48" s="3" t="s">
        <v>5</v>
      </c>
      <c r="D48" s="3" t="s">
        <v>143</v>
      </c>
      <c r="E48" s="33">
        <v>771.55466666666746</v>
      </c>
      <c r="F48" s="9">
        <f t="shared" si="0"/>
        <v>3.8155730949037021E-3</v>
      </c>
      <c r="G48" s="9">
        <f t="shared" si="1"/>
        <v>3.5333418817509636E-3</v>
      </c>
    </row>
    <row r="49" spans="1:7" x14ac:dyDescent="0.2">
      <c r="A49" s="3" t="s">
        <v>69</v>
      </c>
      <c r="B49" s="3" t="s">
        <v>7</v>
      </c>
      <c r="C49" s="3" t="s">
        <v>10</v>
      </c>
      <c r="D49" s="3" t="s">
        <v>144</v>
      </c>
      <c r="E49" s="33">
        <v>756.58350000000007</v>
      </c>
      <c r="F49" s="9">
        <f t="shared" si="0"/>
        <v>3.7415361106165812E-3</v>
      </c>
      <c r="G49" s="9">
        <f t="shared" si="1"/>
        <v>3.4647812826290049E-3</v>
      </c>
    </row>
    <row r="50" spans="1:7" x14ac:dyDescent="0.2">
      <c r="A50" s="3" t="s">
        <v>70</v>
      </c>
      <c r="B50" s="3" t="s">
        <v>13</v>
      </c>
      <c r="C50" s="3" t="s">
        <v>5</v>
      </c>
      <c r="D50" s="3" t="s">
        <v>105</v>
      </c>
      <c r="E50" s="33">
        <v>729.16800000000001</v>
      </c>
      <c r="F50" s="9">
        <f t="shared" si="0"/>
        <v>3.6059581033766543E-3</v>
      </c>
      <c r="G50" s="9">
        <f t="shared" si="1"/>
        <v>3.3392317414958511E-3</v>
      </c>
    </row>
    <row r="51" spans="1:7" x14ac:dyDescent="0.2">
      <c r="A51" s="3" t="s">
        <v>71</v>
      </c>
      <c r="B51" s="3" t="s">
        <v>6</v>
      </c>
      <c r="C51" s="3" t="s">
        <v>2</v>
      </c>
      <c r="D51" s="3" t="s">
        <v>145</v>
      </c>
      <c r="E51" s="33">
        <v>706.41499999999996</v>
      </c>
      <c r="F51" s="9">
        <f t="shared" si="0"/>
        <v>3.4934375803612047E-3</v>
      </c>
      <c r="G51" s="9">
        <f t="shared" si="1"/>
        <v>3.2350341631404442E-3</v>
      </c>
    </row>
    <row r="52" spans="1:7" x14ac:dyDescent="0.2">
      <c r="A52" s="3" t="s">
        <v>72</v>
      </c>
      <c r="B52" s="3" t="s">
        <v>12</v>
      </c>
      <c r="C52" s="3" t="s">
        <v>2</v>
      </c>
      <c r="D52" s="3" t="s">
        <v>119</v>
      </c>
      <c r="E52" s="33">
        <v>701.49900000000002</v>
      </c>
      <c r="F52" s="9">
        <f t="shared" si="0"/>
        <v>3.469126461337606E-3</v>
      </c>
      <c r="G52" s="9">
        <f t="shared" si="1"/>
        <v>3.2125212947189097E-3</v>
      </c>
    </row>
    <row r="53" spans="1:7" x14ac:dyDescent="0.2">
      <c r="A53" s="3" t="s">
        <v>73</v>
      </c>
      <c r="B53" s="3" t="s">
        <v>3</v>
      </c>
      <c r="C53" s="3" t="s">
        <v>5</v>
      </c>
      <c r="D53" s="3" t="s">
        <v>116</v>
      </c>
      <c r="E53" s="33">
        <v>695.41600000000005</v>
      </c>
      <c r="F53" s="9">
        <f t="shared" si="0"/>
        <v>3.4390441714636129E-3</v>
      </c>
      <c r="G53" s="9">
        <f t="shared" si="1"/>
        <v>3.1846641387774546E-3</v>
      </c>
    </row>
    <row r="54" spans="1:7" x14ac:dyDescent="0.2">
      <c r="A54" s="3" t="s">
        <v>74</v>
      </c>
      <c r="B54" s="3" t="s">
        <v>117</v>
      </c>
      <c r="C54" s="3" t="s">
        <v>2</v>
      </c>
      <c r="D54" s="3" t="s">
        <v>146</v>
      </c>
      <c r="E54" s="33">
        <v>693.08400000000006</v>
      </c>
      <c r="F54" s="9">
        <f t="shared" si="0"/>
        <v>3.4275117203726784E-3</v>
      </c>
      <c r="G54" s="9">
        <f t="shared" si="1"/>
        <v>3.1739847227564987E-3</v>
      </c>
    </row>
    <row r="55" spans="1:7" x14ac:dyDescent="0.2">
      <c r="A55" s="3" t="s">
        <v>75</v>
      </c>
      <c r="B55" s="3" t="s">
        <v>6</v>
      </c>
      <c r="C55" s="3" t="s">
        <v>2</v>
      </c>
      <c r="D55" s="3" t="s">
        <v>147</v>
      </c>
      <c r="E55" s="33">
        <v>681.33199999999999</v>
      </c>
      <c r="F55" s="9">
        <f>E55/202212</f>
        <v>3.3693944968646765E-3</v>
      </c>
      <c r="G55" s="9">
        <f>E55/218364</f>
        <v>3.120166327782968E-3</v>
      </c>
    </row>
    <row r="56" spans="1:7" x14ac:dyDescent="0.2">
      <c r="D56" s="27" t="s">
        <v>83</v>
      </c>
      <c r="E56" s="25">
        <f>SUM(E6:E55)</f>
        <v>125547.56316666672</v>
      </c>
      <c r="F56" s="11"/>
    </row>
    <row r="57" spans="1:7" x14ac:dyDescent="0.2">
      <c r="D57" s="27" t="s">
        <v>155</v>
      </c>
      <c r="E57" s="25">
        <v>202212</v>
      </c>
      <c r="F57" s="11"/>
    </row>
    <row r="58" spans="1:7" x14ac:dyDescent="0.2">
      <c r="D58" s="27" t="s">
        <v>109</v>
      </c>
      <c r="E58" s="25">
        <v>218364</v>
      </c>
      <c r="F58" s="11"/>
    </row>
    <row r="59" spans="1:7" x14ac:dyDescent="0.2">
      <c r="D59" s="27"/>
      <c r="E59" s="25"/>
    </row>
    <row r="60" spans="1:7" x14ac:dyDescent="0.2">
      <c r="D60" s="26" t="s">
        <v>22</v>
      </c>
      <c r="E60" s="28">
        <f>E56/202212</f>
        <v>0.62087098276396413</v>
      </c>
    </row>
    <row r="61" spans="1:7" x14ac:dyDescent="0.2">
      <c r="D61" s="26" t="s">
        <v>23</v>
      </c>
      <c r="E61" s="28">
        <f>E56/218364</f>
        <v>0.5749462510609199</v>
      </c>
    </row>
  </sheetData>
  <sortState xmlns:xlrd2="http://schemas.microsoft.com/office/spreadsheetml/2017/richdata2" ref="A6:G55">
    <sortCondition descending="1" ref="E6:E55"/>
  </sortState>
  <phoneticPr fontId="7" type="noConversion"/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F30"/>
  <sheetViews>
    <sheetView showGridLines="0" showOutlineSymbols="0" zoomScaleNormal="100" workbookViewId="0"/>
  </sheetViews>
  <sheetFormatPr defaultColWidth="6.85546875" defaultRowHeight="12.75" customHeight="1" x14ac:dyDescent="0.2"/>
  <cols>
    <col min="1" max="1" width="9.42578125" style="13" customWidth="1"/>
    <col min="2" max="2" width="52.85546875" bestFit="1" customWidth="1"/>
    <col min="3" max="3" width="15.140625" style="32" customWidth="1"/>
    <col min="4" max="4" width="22.140625" style="20" bestFit="1" customWidth="1"/>
  </cols>
  <sheetData>
    <row r="1" spans="1:6" ht="15.75" x14ac:dyDescent="0.2">
      <c r="A1" s="5" t="s">
        <v>76</v>
      </c>
      <c r="B1" s="2"/>
      <c r="C1" s="10"/>
      <c r="D1" s="7"/>
      <c r="E1" s="6"/>
      <c r="F1" s="11"/>
    </row>
    <row r="2" spans="1:6" ht="15.75" x14ac:dyDescent="0.2">
      <c r="A2" s="5" t="s">
        <v>148</v>
      </c>
      <c r="B2" s="2"/>
      <c r="C2" s="10"/>
      <c r="D2" s="7"/>
      <c r="E2" s="6"/>
      <c r="F2" s="11"/>
    </row>
    <row r="3" spans="1:6" ht="15.75" x14ac:dyDescent="0.2">
      <c r="A3" s="12" t="s">
        <v>78</v>
      </c>
      <c r="B3" s="2"/>
      <c r="C3" s="10"/>
      <c r="D3" s="7"/>
      <c r="E3" s="6"/>
      <c r="F3" s="11"/>
    </row>
    <row r="4" spans="1:6" ht="15.75" x14ac:dyDescent="0.2">
      <c r="A4" s="2"/>
      <c r="B4" s="2"/>
      <c r="C4" s="10"/>
      <c r="D4" s="7"/>
      <c r="E4" s="6"/>
      <c r="F4" s="11"/>
    </row>
    <row r="5" spans="1:6" ht="15.75" x14ac:dyDescent="0.2">
      <c r="A5" s="16" t="s">
        <v>25</v>
      </c>
      <c r="B5" s="16" t="s">
        <v>0</v>
      </c>
      <c r="C5" s="17" t="s">
        <v>158</v>
      </c>
      <c r="D5" s="18" t="s">
        <v>79</v>
      </c>
    </row>
    <row r="6" spans="1:6" s="2" customFormat="1" ht="16.5" customHeight="1" x14ac:dyDescent="0.2">
      <c r="A6" s="19" t="s">
        <v>26</v>
      </c>
      <c r="B6" s="3" t="s">
        <v>124</v>
      </c>
      <c r="C6" s="33">
        <v>488.95000000000039</v>
      </c>
      <c r="D6" s="9">
        <f>C6/13281</f>
        <v>3.6815751825916752E-2</v>
      </c>
    </row>
    <row r="7" spans="1:6" s="2" customFormat="1" ht="16.5" customHeight="1" x14ac:dyDescent="0.2">
      <c r="A7" s="19" t="s">
        <v>29</v>
      </c>
      <c r="B7" s="3" t="s">
        <v>121</v>
      </c>
      <c r="C7" s="33">
        <v>408.76926478873304</v>
      </c>
      <c r="D7" s="9">
        <f t="shared" ref="D7:D25" si="0">C7/13281</f>
        <v>3.0778500473513517E-2</v>
      </c>
    </row>
    <row r="8" spans="1:6" s="2" customFormat="1" ht="16.5" customHeight="1" x14ac:dyDescent="0.2">
      <c r="A8" s="19" t="s">
        <v>30</v>
      </c>
      <c r="B8" s="3" t="s">
        <v>125</v>
      </c>
      <c r="C8" s="33">
        <v>365.1866450704232</v>
      </c>
      <c r="D8" s="9">
        <f t="shared" si="0"/>
        <v>2.7496923806221159E-2</v>
      </c>
    </row>
    <row r="9" spans="1:6" s="2" customFormat="1" ht="16.5" customHeight="1" x14ac:dyDescent="0.2">
      <c r="A9" s="19" t="s">
        <v>27</v>
      </c>
      <c r="B9" s="3" t="s">
        <v>85</v>
      </c>
      <c r="C9" s="33">
        <v>323.67112676056331</v>
      </c>
      <c r="D9" s="9">
        <f t="shared" si="0"/>
        <v>2.437099064532515E-2</v>
      </c>
    </row>
    <row r="10" spans="1:6" s="2" customFormat="1" ht="16.5" customHeight="1" x14ac:dyDescent="0.2">
      <c r="A10" s="19" t="s">
        <v>31</v>
      </c>
      <c r="B10" s="3" t="s">
        <v>149</v>
      </c>
      <c r="C10" s="33">
        <v>304</v>
      </c>
      <c r="D10" s="9">
        <f t="shared" si="0"/>
        <v>2.2889842632331903E-2</v>
      </c>
    </row>
    <row r="11" spans="1:6" s="2" customFormat="1" ht="16.5" customHeight="1" x14ac:dyDescent="0.2">
      <c r="A11" s="19" t="s">
        <v>28</v>
      </c>
      <c r="B11" s="3" t="s">
        <v>150</v>
      </c>
      <c r="C11" s="33">
        <v>286.79200000000003</v>
      </c>
      <c r="D11" s="9">
        <f t="shared" si="0"/>
        <v>2.1594157066485958E-2</v>
      </c>
    </row>
    <row r="12" spans="1:6" s="2" customFormat="1" ht="16.5" customHeight="1" x14ac:dyDescent="0.2">
      <c r="A12" s="19" t="s">
        <v>32</v>
      </c>
      <c r="B12" s="3" t="s">
        <v>123</v>
      </c>
      <c r="C12" s="33">
        <v>284.30098028169061</v>
      </c>
      <c r="D12" s="9">
        <f t="shared" si="0"/>
        <v>2.1406594404163138E-2</v>
      </c>
    </row>
    <row r="13" spans="1:6" s="2" customFormat="1" ht="16.5" customHeight="1" x14ac:dyDescent="0.2">
      <c r="A13" s="19" t="s">
        <v>33</v>
      </c>
      <c r="B13" s="3" t="s">
        <v>126</v>
      </c>
      <c r="C13" s="33">
        <v>273.33685446009417</v>
      </c>
      <c r="D13" s="9">
        <f t="shared" si="0"/>
        <v>2.0581044684895276E-2</v>
      </c>
    </row>
    <row r="14" spans="1:6" s="2" customFormat="1" ht="16.5" customHeight="1" x14ac:dyDescent="0.2">
      <c r="A14" s="19" t="s">
        <v>34</v>
      </c>
      <c r="B14" s="3" t="s">
        <v>151</v>
      </c>
      <c r="C14" s="33">
        <v>264.14906103286404</v>
      </c>
      <c r="D14" s="9">
        <f t="shared" si="0"/>
        <v>1.9889244863554253E-2</v>
      </c>
    </row>
    <row r="15" spans="1:6" s="2" customFormat="1" ht="16.5" customHeight="1" x14ac:dyDescent="0.2">
      <c r="A15" s="19" t="s">
        <v>35</v>
      </c>
      <c r="B15" s="3" t="s">
        <v>122</v>
      </c>
      <c r="C15" s="33">
        <v>243.47652582159645</v>
      </c>
      <c r="D15" s="9">
        <f t="shared" si="0"/>
        <v>1.8332695265536967E-2</v>
      </c>
    </row>
    <row r="16" spans="1:6" s="2" customFormat="1" ht="16.5" customHeight="1" x14ac:dyDescent="0.2">
      <c r="A16" s="19" t="s">
        <v>36</v>
      </c>
      <c r="B16" s="3" t="s">
        <v>127</v>
      </c>
      <c r="C16" s="33">
        <v>239.6657690140849</v>
      </c>
      <c r="D16" s="9">
        <f t="shared" si="0"/>
        <v>1.8045762293056614E-2</v>
      </c>
    </row>
    <row r="17" spans="1:4" s="2" customFormat="1" ht="16.5" customHeight="1" x14ac:dyDescent="0.2">
      <c r="A17" s="19" t="s">
        <v>37</v>
      </c>
      <c r="B17" s="3" t="s">
        <v>152</v>
      </c>
      <c r="C17" s="33">
        <v>213.48521126760559</v>
      </c>
      <c r="D17" s="9">
        <f t="shared" si="0"/>
        <v>1.607448319159744E-2</v>
      </c>
    </row>
    <row r="18" spans="1:4" s="2" customFormat="1" ht="16.5" customHeight="1" x14ac:dyDescent="0.2">
      <c r="A18" s="19" t="s">
        <v>38</v>
      </c>
      <c r="B18" s="3" t="s">
        <v>16</v>
      </c>
      <c r="C18" s="33">
        <v>211.542</v>
      </c>
      <c r="D18" s="9">
        <f t="shared" si="0"/>
        <v>1.5928168059634065E-2</v>
      </c>
    </row>
    <row r="19" spans="1:4" s="2" customFormat="1" ht="16.5" customHeight="1" x14ac:dyDescent="0.2">
      <c r="A19" s="19" t="s">
        <v>39</v>
      </c>
      <c r="B19" s="3" t="s">
        <v>17</v>
      </c>
      <c r="C19" s="33">
        <v>194</v>
      </c>
      <c r="D19" s="9">
        <f t="shared" si="0"/>
        <v>1.4607333785106542E-2</v>
      </c>
    </row>
    <row r="20" spans="1:4" s="2" customFormat="1" ht="16.5" customHeight="1" x14ac:dyDescent="0.2">
      <c r="A20" s="19" t="s">
        <v>40</v>
      </c>
      <c r="B20" s="3" t="s">
        <v>110</v>
      </c>
      <c r="C20" s="33">
        <v>172.16549295774655</v>
      </c>
      <c r="D20" s="9">
        <f t="shared" si="0"/>
        <v>1.2963292896449556E-2</v>
      </c>
    </row>
    <row r="21" spans="1:4" s="2" customFormat="1" ht="16.5" customHeight="1" x14ac:dyDescent="0.2">
      <c r="A21" s="19" t="s">
        <v>41</v>
      </c>
      <c r="B21" s="3" t="s">
        <v>15</v>
      </c>
      <c r="C21" s="33">
        <v>145.708</v>
      </c>
      <c r="D21" s="9">
        <f t="shared" si="0"/>
        <v>1.0971161810104661E-2</v>
      </c>
    </row>
    <row r="22" spans="1:4" s="2" customFormat="1" ht="16.5" customHeight="1" x14ac:dyDescent="0.2">
      <c r="A22" s="19" t="s">
        <v>42</v>
      </c>
      <c r="B22" s="3" t="s">
        <v>153</v>
      </c>
      <c r="C22" s="33">
        <v>134.904929577465</v>
      </c>
      <c r="D22" s="9">
        <f t="shared" si="0"/>
        <v>1.0157738843269709E-2</v>
      </c>
    </row>
    <row r="23" spans="1:4" s="2" customFormat="1" ht="16.5" customHeight="1" x14ac:dyDescent="0.2">
      <c r="A23" s="19" t="s">
        <v>43</v>
      </c>
      <c r="B23" s="3" t="s">
        <v>128</v>
      </c>
      <c r="C23" s="33">
        <v>130.84577464788737</v>
      </c>
      <c r="D23" s="9">
        <f t="shared" si="0"/>
        <v>9.852102601301661E-3</v>
      </c>
    </row>
    <row r="24" spans="1:4" s="2" customFormat="1" ht="16.5" customHeight="1" x14ac:dyDescent="0.2">
      <c r="A24" s="19" t="s">
        <v>44</v>
      </c>
      <c r="B24" s="3" t="s">
        <v>154</v>
      </c>
      <c r="C24" s="33">
        <v>123.95915492957751</v>
      </c>
      <c r="D24" s="9">
        <f t="shared" si="0"/>
        <v>9.3335708854436795E-3</v>
      </c>
    </row>
    <row r="25" spans="1:4" s="2" customFormat="1" ht="16.5" customHeight="1" x14ac:dyDescent="0.2">
      <c r="A25" s="19" t="s">
        <v>45</v>
      </c>
      <c r="B25" s="3" t="s">
        <v>129</v>
      </c>
      <c r="C25" s="33">
        <v>120.15845070422532</v>
      </c>
      <c r="D25" s="9">
        <f t="shared" si="0"/>
        <v>9.0473948275148954E-3</v>
      </c>
    </row>
    <row r="26" spans="1:4" ht="12.75" customHeight="1" x14ac:dyDescent="0.2">
      <c r="A26" s="14"/>
      <c r="B26" s="1"/>
      <c r="C26" s="30"/>
      <c r="D26" s="21"/>
    </row>
    <row r="27" spans="1:4" s="23" customFormat="1" ht="15.75" x14ac:dyDescent="0.2">
      <c r="A27" s="22"/>
      <c r="B27" s="4" t="s">
        <v>80</v>
      </c>
      <c r="C27" s="31" t="s">
        <v>86</v>
      </c>
      <c r="D27" s="8" t="s">
        <v>79</v>
      </c>
    </row>
    <row r="28" spans="1:4" s="24" customFormat="1" ht="15.75" customHeight="1" x14ac:dyDescent="0.2">
      <c r="A28" s="15"/>
      <c r="B28" s="34" t="s">
        <v>81</v>
      </c>
      <c r="C28" s="35">
        <f>SUM(C6:C25)</f>
        <v>4929.0672413145567</v>
      </c>
      <c r="D28" s="11">
        <f>C28/C29</f>
        <v>0.37113675486142284</v>
      </c>
    </row>
    <row r="29" spans="1:4" s="24" customFormat="1" ht="15.75" customHeight="1" x14ac:dyDescent="0.2">
      <c r="A29" s="15"/>
      <c r="B29" s="34" t="s">
        <v>156</v>
      </c>
      <c r="C29" s="35">
        <v>13281</v>
      </c>
      <c r="D29" s="7"/>
    </row>
    <row r="30" spans="1:4" s="24" customFormat="1" ht="15.75" customHeight="1" x14ac:dyDescent="0.2">
      <c r="A30" s="15"/>
      <c r="B30" s="34" t="s">
        <v>82</v>
      </c>
      <c r="C30" s="35">
        <v>218364</v>
      </c>
      <c r="D30" s="7"/>
    </row>
  </sheetData>
  <phoneticPr fontId="7" type="noConversion"/>
  <printOptions horizontalCentered="1"/>
  <pageMargins left="0.25" right="0.25" top="0.25" bottom="0.115972222222222" header="0" footer="0"/>
  <pageSetup scale="11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Top 50 Wines</vt:lpstr>
      <vt:lpstr>Top 20 Beers</vt:lpstr>
      <vt:lpstr>'Top 50 Wines'!Print_Titles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Rachel Moreland</cp:lastModifiedBy>
  <cp:lastPrinted>2024-09-17T20:01:25Z</cp:lastPrinted>
  <dcterms:created xsi:type="dcterms:W3CDTF">2020-01-15T14:20:02Z</dcterms:created>
  <dcterms:modified xsi:type="dcterms:W3CDTF">2024-09-17T20:01:33Z</dcterms:modified>
</cp:coreProperties>
</file>